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805"/>
  </bookViews>
  <sheets>
    <sheet name="封面" sheetId="25" r:id="rId1"/>
    <sheet name="目录" sheetId="26" r:id="rId2"/>
    <sheet name="表一" sheetId="1" r:id="rId3"/>
    <sheet name="表二之一类款级汇总" sheetId="2" r:id="rId4"/>
    <sheet name="表二之二录入表" sheetId="3" r:id="rId5"/>
    <sheet name="表三之一汇总表" sheetId="4" r:id="rId6"/>
    <sheet name="表三之二需明确收支对象级次的录入表" sheetId="5" r:id="rId7"/>
    <sheet name="表三之三其它收支录入表" sheetId="6" r:id="rId8"/>
    <sheet name="表四" sheetId="7" r:id="rId9"/>
    <sheet name="表五" sheetId="8" r:id="rId10"/>
    <sheet name="表六1" sheetId="9" r:id="rId11"/>
    <sheet name="表六2" sheetId="10" r:id="rId12"/>
    <sheet name="表七1" sheetId="11" r:id="rId13"/>
    <sheet name="表七2" sheetId="12" r:id="rId14"/>
    <sheet name="表八" sheetId="13" r:id="rId15"/>
    <sheet name="表九之一汇总表" sheetId="14" r:id="rId16"/>
    <sheet name="表九之二需明确收支对象级次的录入表" sheetId="15" r:id="rId17"/>
    <sheet name="表九之三其它收支录入表" sheetId="16" r:id="rId18"/>
    <sheet name="表十" sheetId="17" r:id="rId19"/>
    <sheet name="表十一汇总表" sheetId="18" r:id="rId20"/>
    <sheet name="表十二之一需明确收入对象级次的录入表" sheetId="19" r:id="rId21"/>
    <sheet name="表十二之二其它收入录入表" sheetId="20" r:id="rId22"/>
    <sheet name="表十三之一需明确支出对象级次的录入表" sheetId="21" r:id="rId23"/>
    <sheet name="表十三之二其它支出录入表" sheetId="22" r:id="rId24"/>
    <sheet name="表十四" sheetId="23" r:id="rId25"/>
    <sheet name="表十五" sheetId="24" r:id="rId26"/>
  </sheets>
  <externalReferences>
    <externalReference r:id="rId27"/>
  </externalReferences>
  <definedNames>
    <definedName name="省级">[1]内置数据!$B$2:$B$33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Author</author>
  </authors>
  <commentList>
    <comment ref="E82" authorId="0">
      <text>
        <r>
          <rPr>
            <b/>
            <sz val="9"/>
            <rFont val="宋体"/>
            <charset val="134"/>
          </rPr>
          <t>引用一般公共预算年终结余_上年执行数。</t>
        </r>
      </text>
    </comment>
    <comment ref="E90" authorId="0">
      <text>
        <r>
          <rPr>
            <b/>
            <sz val="9"/>
            <rFont val="宋体"/>
            <charset val="134"/>
          </rPr>
          <t>引用表九政府性基金预算调出资金</t>
        </r>
      </text>
    </comment>
    <comment ref="E91" authorId="0">
      <text>
        <r>
          <rPr>
            <b/>
            <sz val="9"/>
            <rFont val="宋体"/>
            <charset val="134"/>
          </rPr>
          <t>引用表十一国有资本经营预算调出资金</t>
        </r>
      </text>
    </comment>
  </commentList>
</comments>
</file>

<file path=xl/comments2.xml><?xml version="1.0" encoding="utf-8"?>
<comments xmlns="http://schemas.openxmlformats.org/spreadsheetml/2006/main">
  <authors>
    <author>Author</author>
  </authors>
  <commentList>
    <comment ref="E284" authorId="0">
      <text>
        <r>
          <rPr>
            <b/>
            <sz val="9"/>
            <rFont val="宋体"/>
            <charset val="134"/>
          </rPr>
          <t>引用政府性基金年终结余_上年执行数。</t>
        </r>
      </text>
    </comment>
  </commentList>
</comments>
</file>

<file path=xl/comments3.xml><?xml version="1.0" encoding="utf-8"?>
<comments xmlns="http://schemas.openxmlformats.org/spreadsheetml/2006/main">
  <authors>
    <author>Author</author>
  </authors>
  <commentList>
    <comment ref="D20" authorId="0">
      <text>
        <r>
          <rPr>
            <b/>
            <sz val="9"/>
            <rFont val="宋体"/>
            <charset val="134"/>
          </rPr>
          <t>引用国有资本经营预算年终结余_2023年执行数</t>
        </r>
      </text>
    </comment>
  </commentList>
</comments>
</file>

<file path=xl/sharedStrings.xml><?xml version="1.0" encoding="utf-8"?>
<sst xmlns="http://schemas.openxmlformats.org/spreadsheetml/2006/main" count="5807" uniqueCount="3590">
  <si>
    <r>
      <rPr>
        <sz val="48"/>
        <rFont val="Times New Roman"/>
        <charset val="134"/>
      </rPr>
      <t>2024</t>
    </r>
    <r>
      <rPr>
        <sz val="48"/>
        <rFont val="方正小标宋简体"/>
        <charset val="134"/>
      </rPr>
      <t>年地方财政预算表</t>
    </r>
  </si>
  <si>
    <t>行政区划编码：</t>
  </si>
  <si>
    <t>620725</t>
  </si>
  <si>
    <t>省级：</t>
  </si>
  <si>
    <t>62_甘肃省</t>
  </si>
  <si>
    <t>地市级及省直辖：</t>
  </si>
  <si>
    <t>6207_张掖市</t>
  </si>
  <si>
    <t>县级：</t>
  </si>
  <si>
    <t>620725_山丹县</t>
  </si>
  <si>
    <t>非标准地区名称：</t>
  </si>
  <si>
    <t>联系人：</t>
  </si>
  <si>
    <t>张竞博</t>
  </si>
  <si>
    <t>联系电话：</t>
  </si>
  <si>
    <t>0931-2731091</t>
  </si>
  <si>
    <t>目  录</t>
  </si>
  <si>
    <r>
      <rPr>
        <sz val="16"/>
        <rFont val="Times New Roman"/>
        <charset val="134"/>
      </rPr>
      <t xml:space="preserve">            </t>
    </r>
    <r>
      <rPr>
        <sz val="16"/>
        <rFont val="仿宋_GB2312"/>
        <charset val="134"/>
      </rPr>
      <t>表一</t>
    </r>
    <r>
      <rPr>
        <sz val="16"/>
        <rFont val="Times New Roman"/>
        <charset val="134"/>
      </rPr>
      <t xml:space="preserve"> 2024</t>
    </r>
    <r>
      <rPr>
        <sz val="16"/>
        <rFont val="仿宋_GB2312"/>
        <charset val="134"/>
      </rPr>
      <t>年一般公共预算收入表</t>
    </r>
  </si>
  <si>
    <r>
      <rPr>
        <sz val="16"/>
        <rFont val="Times New Roman"/>
        <charset val="134"/>
      </rPr>
      <t xml:space="preserve">            </t>
    </r>
    <r>
      <rPr>
        <sz val="16"/>
        <rFont val="仿宋_GB2312"/>
        <charset val="134"/>
      </rPr>
      <t>表二</t>
    </r>
    <r>
      <rPr>
        <sz val="16"/>
        <rFont val="Times New Roman"/>
        <charset val="134"/>
      </rPr>
      <t xml:space="preserve"> 2024</t>
    </r>
    <r>
      <rPr>
        <sz val="16"/>
        <rFont val="仿宋_GB2312"/>
        <charset val="134"/>
      </rPr>
      <t>年一般公共预算支出表</t>
    </r>
  </si>
  <si>
    <r>
      <rPr>
        <sz val="16"/>
        <rFont val="Times New Roman"/>
        <charset val="134"/>
      </rPr>
      <t xml:space="preserve">            </t>
    </r>
    <r>
      <rPr>
        <sz val="16"/>
        <rFont val="仿宋_GB2312"/>
        <charset val="134"/>
      </rPr>
      <t>表三</t>
    </r>
    <r>
      <rPr>
        <sz val="16"/>
        <rFont val="Times New Roman"/>
        <charset val="134"/>
      </rPr>
      <t xml:space="preserve"> 2024</t>
    </r>
    <r>
      <rPr>
        <sz val="16"/>
        <rFont val="仿宋_GB2312"/>
        <charset val="134"/>
      </rPr>
      <t>年一般公共预算收支平衡表</t>
    </r>
  </si>
  <si>
    <r>
      <rPr>
        <sz val="16"/>
        <rFont val="Times New Roman"/>
        <charset val="134"/>
      </rPr>
      <t xml:space="preserve">            </t>
    </r>
    <r>
      <rPr>
        <sz val="16"/>
        <rFont val="仿宋_GB2312"/>
        <charset val="134"/>
      </rPr>
      <t>表四</t>
    </r>
    <r>
      <rPr>
        <sz val="16"/>
        <rFont val="Times New Roman"/>
        <charset val="134"/>
      </rPr>
      <t xml:space="preserve"> 2024</t>
    </r>
    <r>
      <rPr>
        <sz val="16"/>
        <rFont val="仿宋_GB2312"/>
        <charset val="134"/>
      </rPr>
      <t>年一般公共预算支出资金来源表</t>
    </r>
  </si>
  <si>
    <r>
      <rPr>
        <sz val="16"/>
        <rFont val="Times New Roman"/>
        <charset val="134"/>
      </rPr>
      <t xml:space="preserve">            </t>
    </r>
    <r>
      <rPr>
        <sz val="16"/>
        <rFont val="仿宋_GB2312"/>
        <charset val="134"/>
      </rPr>
      <t>表五</t>
    </r>
    <r>
      <rPr>
        <sz val="16"/>
        <rFont val="Times New Roman"/>
        <charset val="134"/>
      </rPr>
      <t xml:space="preserve"> 2024</t>
    </r>
    <r>
      <rPr>
        <sz val="16"/>
        <rFont val="仿宋_GB2312"/>
        <charset val="134"/>
      </rPr>
      <t>年一般公共预算支出经济分类表</t>
    </r>
  </si>
  <si>
    <r>
      <rPr>
        <sz val="16"/>
        <rFont val="Times New Roman"/>
        <charset val="134"/>
      </rPr>
      <t xml:space="preserve">            </t>
    </r>
    <r>
      <rPr>
        <sz val="16"/>
        <rFont val="仿宋_GB2312"/>
        <charset val="134"/>
      </rPr>
      <t>表六</t>
    </r>
    <r>
      <rPr>
        <sz val="16"/>
        <rFont val="Times New Roman"/>
        <charset val="134"/>
      </rPr>
      <t xml:space="preserve"> 2024</t>
    </r>
    <r>
      <rPr>
        <sz val="16"/>
        <rFont val="仿宋_GB2312"/>
        <charset val="134"/>
      </rPr>
      <t>年一般公共预算收支明细表（查询表）</t>
    </r>
  </si>
  <si>
    <r>
      <rPr>
        <sz val="16"/>
        <rFont val="Times New Roman"/>
        <charset val="134"/>
      </rPr>
      <t xml:space="preserve">            </t>
    </r>
    <r>
      <rPr>
        <sz val="16"/>
        <rFont val="仿宋_GB2312"/>
        <charset val="134"/>
      </rPr>
      <t>表七</t>
    </r>
    <r>
      <rPr>
        <sz val="16"/>
        <rFont val="Times New Roman"/>
        <charset val="134"/>
      </rPr>
      <t xml:space="preserve"> 2024</t>
    </r>
    <r>
      <rPr>
        <sz val="16"/>
        <rFont val="仿宋_GB2312"/>
        <charset val="134"/>
      </rPr>
      <t>年一般公共预算转移支付预算明细表（查询表）</t>
    </r>
  </si>
  <si>
    <r>
      <rPr>
        <sz val="16"/>
        <rFont val="Times New Roman"/>
        <charset val="134"/>
      </rPr>
      <t xml:space="preserve">            </t>
    </r>
    <r>
      <rPr>
        <sz val="16"/>
        <rFont val="仿宋_GB2312"/>
        <charset val="134"/>
      </rPr>
      <t>表八</t>
    </r>
    <r>
      <rPr>
        <sz val="16"/>
        <rFont val="Times New Roman"/>
        <charset val="134"/>
      </rPr>
      <t xml:space="preserve"> 2024</t>
    </r>
    <r>
      <rPr>
        <sz val="16"/>
        <rFont val="仿宋_GB2312"/>
        <charset val="134"/>
      </rPr>
      <t>年一般公共预算支出</t>
    </r>
    <r>
      <rPr>
        <sz val="16"/>
        <rFont val="等线"/>
        <charset val="134"/>
      </rPr>
      <t>“</t>
    </r>
    <r>
      <rPr>
        <sz val="16"/>
        <rFont val="仿宋_GB2312"/>
        <charset val="134"/>
      </rPr>
      <t>三公</t>
    </r>
    <r>
      <rPr>
        <sz val="16"/>
        <rFont val="等线"/>
        <charset val="134"/>
      </rPr>
      <t>”</t>
    </r>
    <r>
      <rPr>
        <sz val="16"/>
        <rFont val="仿宋_GB2312"/>
        <charset val="134"/>
      </rPr>
      <t>经费预算表</t>
    </r>
  </si>
  <si>
    <r>
      <rPr>
        <sz val="16"/>
        <rFont val="Times New Roman"/>
        <charset val="134"/>
      </rPr>
      <t xml:space="preserve">            </t>
    </r>
    <r>
      <rPr>
        <sz val="16"/>
        <rFont val="仿宋_GB2312"/>
        <charset val="134"/>
      </rPr>
      <t>表九</t>
    </r>
    <r>
      <rPr>
        <sz val="16"/>
        <rFont val="Times New Roman"/>
        <charset val="134"/>
      </rPr>
      <t xml:space="preserve"> 2024</t>
    </r>
    <r>
      <rPr>
        <sz val="16"/>
        <rFont val="仿宋_GB2312"/>
        <charset val="134"/>
      </rPr>
      <t>年政府性基金预算收支表</t>
    </r>
  </si>
  <si>
    <r>
      <rPr>
        <sz val="16"/>
        <rFont val="Times New Roman"/>
        <charset val="134"/>
      </rPr>
      <t xml:space="preserve">            </t>
    </r>
    <r>
      <rPr>
        <sz val="16"/>
        <rFont val="仿宋_GB2312"/>
        <charset val="134"/>
      </rPr>
      <t>表十</t>
    </r>
    <r>
      <rPr>
        <sz val="16"/>
        <rFont val="Times New Roman"/>
        <charset val="134"/>
      </rPr>
      <t xml:space="preserve"> 2024</t>
    </r>
    <r>
      <rPr>
        <sz val="16"/>
        <rFont val="仿宋_GB2312"/>
        <charset val="134"/>
      </rPr>
      <t>年政府性基金预算支出资金来源表</t>
    </r>
  </si>
  <si>
    <r>
      <rPr>
        <sz val="16"/>
        <rFont val="Times New Roman"/>
        <charset val="134"/>
      </rPr>
      <t xml:space="preserve">            </t>
    </r>
    <r>
      <rPr>
        <sz val="16"/>
        <rFont val="仿宋_GB2312"/>
        <charset val="134"/>
      </rPr>
      <t>表十一</t>
    </r>
    <r>
      <rPr>
        <sz val="16"/>
        <rFont val="Times New Roman"/>
        <charset val="134"/>
      </rPr>
      <t xml:space="preserve"> 2024</t>
    </r>
    <r>
      <rPr>
        <sz val="16"/>
        <rFont val="仿宋_GB2312"/>
        <charset val="134"/>
      </rPr>
      <t>年国有资本经营预算收支表（查询表）</t>
    </r>
  </si>
  <si>
    <r>
      <rPr>
        <sz val="16"/>
        <rFont val="Times New Roman"/>
        <charset val="134"/>
      </rPr>
      <t xml:space="preserve">            </t>
    </r>
    <r>
      <rPr>
        <sz val="16"/>
        <rFont val="仿宋_GB2312"/>
        <charset val="134"/>
      </rPr>
      <t>表十二</t>
    </r>
    <r>
      <rPr>
        <sz val="16"/>
        <rFont val="Times New Roman"/>
        <charset val="134"/>
      </rPr>
      <t xml:space="preserve"> 2024</t>
    </r>
    <r>
      <rPr>
        <sz val="16"/>
        <rFont val="仿宋_GB2312"/>
        <charset val="134"/>
      </rPr>
      <t>年国有资本经营预算收入表</t>
    </r>
  </si>
  <si>
    <r>
      <rPr>
        <sz val="16"/>
        <rFont val="Times New Roman"/>
        <charset val="134"/>
      </rPr>
      <t xml:space="preserve">            </t>
    </r>
    <r>
      <rPr>
        <sz val="16"/>
        <rFont val="仿宋_GB2312"/>
        <charset val="134"/>
      </rPr>
      <t>表十三</t>
    </r>
    <r>
      <rPr>
        <sz val="16"/>
        <rFont val="Times New Roman"/>
        <charset val="134"/>
      </rPr>
      <t xml:space="preserve"> 2024</t>
    </r>
    <r>
      <rPr>
        <sz val="16"/>
        <rFont val="仿宋_GB2312"/>
        <charset val="134"/>
      </rPr>
      <t>年国有资本经营预算支出表</t>
    </r>
  </si>
  <si>
    <r>
      <rPr>
        <sz val="16"/>
        <rFont val="Times New Roman"/>
        <charset val="134"/>
      </rPr>
      <t xml:space="preserve">            </t>
    </r>
    <r>
      <rPr>
        <sz val="16"/>
        <rFont val="仿宋_GB2312"/>
        <charset val="134"/>
      </rPr>
      <t>表十四</t>
    </r>
    <r>
      <rPr>
        <sz val="16"/>
        <rFont val="Times New Roman"/>
        <charset val="134"/>
      </rPr>
      <t xml:space="preserve"> 2024</t>
    </r>
    <r>
      <rPr>
        <sz val="16"/>
        <rFont val="仿宋_GB2312"/>
        <charset val="134"/>
      </rPr>
      <t>年国有资本经营预算基础信息表</t>
    </r>
  </si>
  <si>
    <r>
      <rPr>
        <sz val="16"/>
        <rFont val="Times New Roman"/>
        <charset val="134"/>
      </rPr>
      <t xml:space="preserve">            </t>
    </r>
    <r>
      <rPr>
        <sz val="16"/>
        <rFont val="仿宋_GB2312"/>
        <charset val="134"/>
      </rPr>
      <t>表十五</t>
    </r>
    <r>
      <rPr>
        <sz val="16"/>
        <rFont val="Times New Roman"/>
        <charset val="134"/>
      </rPr>
      <t xml:space="preserve"> 2024</t>
    </r>
    <r>
      <rPr>
        <sz val="16"/>
        <rFont val="宋体"/>
        <charset val="134"/>
      </rPr>
      <t>年社会保险基金收支预算总表</t>
    </r>
  </si>
  <si>
    <t>表一</t>
  </si>
  <si>
    <t>2024年一般公共预算收入表</t>
  </si>
  <si>
    <t>单位：万元</t>
  </si>
  <si>
    <t>项目</t>
  </si>
  <si>
    <t>上年
预算数</t>
  </si>
  <si>
    <t xml:space="preserve">上年预
计执行数 </t>
  </si>
  <si>
    <t>预算数</t>
  </si>
  <si>
    <t>科目编码</t>
  </si>
  <si>
    <t>科目名称</t>
  </si>
  <si>
    <t>金额</t>
  </si>
  <si>
    <t>为上年预算数的%</t>
  </si>
  <si>
    <t>为上年预计执行数的%</t>
  </si>
  <si>
    <t>101</t>
  </si>
  <si>
    <t>税收收入</t>
  </si>
  <si>
    <t>10101</t>
  </si>
  <si>
    <t>增值税</t>
  </si>
  <si>
    <t>10104</t>
  </si>
  <si>
    <t>企业所得税</t>
  </si>
  <si>
    <t>10106</t>
  </si>
  <si>
    <t>个人所得税</t>
  </si>
  <si>
    <t>10107</t>
  </si>
  <si>
    <t>资源税</t>
  </si>
  <si>
    <t>10109</t>
  </si>
  <si>
    <t>城市维护建设税</t>
  </si>
  <si>
    <t>10110</t>
  </si>
  <si>
    <t>房产税</t>
  </si>
  <si>
    <t>10111</t>
  </si>
  <si>
    <t>印花税</t>
  </si>
  <si>
    <t>10112</t>
  </si>
  <si>
    <t>城镇土地使用税</t>
  </si>
  <si>
    <t>10113</t>
  </si>
  <si>
    <t>土地增值税</t>
  </si>
  <si>
    <t>10114</t>
  </si>
  <si>
    <t>车船税</t>
  </si>
  <si>
    <t>10118</t>
  </si>
  <si>
    <t>耕地占用税</t>
  </si>
  <si>
    <t>10119</t>
  </si>
  <si>
    <t>契税</t>
  </si>
  <si>
    <t>10120</t>
  </si>
  <si>
    <t>烟叶税</t>
  </si>
  <si>
    <t>10121</t>
  </si>
  <si>
    <t>环境保护税</t>
  </si>
  <si>
    <t>10199</t>
  </si>
  <si>
    <t>其他税收收入</t>
  </si>
  <si>
    <t>103</t>
  </si>
  <si>
    <t>非税收入</t>
  </si>
  <si>
    <t>10302</t>
  </si>
  <si>
    <t>专项收入</t>
  </si>
  <si>
    <t>10304</t>
  </si>
  <si>
    <t>行政事业性收费收入</t>
  </si>
  <si>
    <t>10305</t>
  </si>
  <si>
    <t>罚没收入</t>
  </si>
  <si>
    <t>10306</t>
  </si>
  <si>
    <t>国有资本经营收入</t>
  </si>
  <si>
    <t>10307</t>
  </si>
  <si>
    <t>国有资源（资产）有偿使用收入</t>
  </si>
  <si>
    <t>10308</t>
  </si>
  <si>
    <t>捐赠收入</t>
  </si>
  <si>
    <t>10309</t>
  </si>
  <si>
    <t>政府住房基金收入</t>
  </si>
  <si>
    <t>10399</t>
  </si>
  <si>
    <t>其他收入</t>
  </si>
  <si>
    <t>收入总计</t>
  </si>
  <si>
    <t>表二之一</t>
  </si>
  <si>
    <t xml:space="preserve"> </t>
  </si>
  <si>
    <t>2024年一般公共预算支出表</t>
  </si>
  <si>
    <t>201</t>
  </si>
  <si>
    <t>一般公共服务支出</t>
  </si>
  <si>
    <t>20101</t>
  </si>
  <si>
    <t>人大事务</t>
  </si>
  <si>
    <t>20102</t>
  </si>
  <si>
    <t>政协事务</t>
  </si>
  <si>
    <t>20103</t>
  </si>
  <si>
    <t>政府办公厅（室）及相关机构事务</t>
  </si>
  <si>
    <t>20104</t>
  </si>
  <si>
    <t>发展与改革事务</t>
  </si>
  <si>
    <t>20105</t>
  </si>
  <si>
    <t>统计信息事务</t>
  </si>
  <si>
    <t>20106</t>
  </si>
  <si>
    <t>财政事务</t>
  </si>
  <si>
    <t>20107</t>
  </si>
  <si>
    <t>税收事务</t>
  </si>
  <si>
    <t>20108</t>
  </si>
  <si>
    <t>审计事务</t>
  </si>
  <si>
    <t>20109</t>
  </si>
  <si>
    <t>海关事务</t>
  </si>
  <si>
    <t>20111</t>
  </si>
  <si>
    <t>纪检监察事务</t>
  </si>
  <si>
    <t>20113</t>
  </si>
  <si>
    <t>商贸事务</t>
  </si>
  <si>
    <t>20114</t>
  </si>
  <si>
    <t>知识产权事务</t>
  </si>
  <si>
    <t>20123</t>
  </si>
  <si>
    <t>民族事务</t>
  </si>
  <si>
    <t>20125</t>
  </si>
  <si>
    <t>港澳台事务</t>
  </si>
  <si>
    <t>20126</t>
  </si>
  <si>
    <t>档案事务</t>
  </si>
  <si>
    <t>20128</t>
  </si>
  <si>
    <t>民主党派及工商联事务</t>
  </si>
  <si>
    <t>20129</t>
  </si>
  <si>
    <t>群众团体事务</t>
  </si>
  <si>
    <t>20131</t>
  </si>
  <si>
    <t>党委办公厅（室）及相关机构事务</t>
  </si>
  <si>
    <t>20132</t>
  </si>
  <si>
    <t>组织事务</t>
  </si>
  <si>
    <t>20133</t>
  </si>
  <si>
    <t>宣传事务</t>
  </si>
  <si>
    <t>20134</t>
  </si>
  <si>
    <t>统战事务</t>
  </si>
  <si>
    <t>20135</t>
  </si>
  <si>
    <t>对外联络事务</t>
  </si>
  <si>
    <t>20136</t>
  </si>
  <si>
    <t>其他共产党事务支出</t>
  </si>
  <si>
    <t>20137</t>
  </si>
  <si>
    <t>网信事务</t>
  </si>
  <si>
    <t>20138</t>
  </si>
  <si>
    <t>市场监督管理事务</t>
  </si>
  <si>
    <t>⭐社会工作事务</t>
  </si>
  <si>
    <t>⭐信访事务</t>
  </si>
  <si>
    <t>20199</t>
  </si>
  <si>
    <t>其他一般公共服务支出</t>
  </si>
  <si>
    <t>202</t>
  </si>
  <si>
    <t>外交支出</t>
  </si>
  <si>
    <t>20201</t>
  </si>
  <si>
    <t>外交管理事务</t>
  </si>
  <si>
    <t>20202</t>
  </si>
  <si>
    <t>驻外机构</t>
  </si>
  <si>
    <t>20203</t>
  </si>
  <si>
    <t>对外援助</t>
  </si>
  <si>
    <t>20204</t>
  </si>
  <si>
    <t>国际组织</t>
  </si>
  <si>
    <t>20205</t>
  </si>
  <si>
    <t>对外合作与交流</t>
  </si>
  <si>
    <t>20206</t>
  </si>
  <si>
    <t>对外宣传</t>
  </si>
  <si>
    <t>20207</t>
  </si>
  <si>
    <t>边界勘界联检</t>
  </si>
  <si>
    <t>20208</t>
  </si>
  <si>
    <t>国际发展合作</t>
  </si>
  <si>
    <t>20299</t>
  </si>
  <si>
    <t>其他外交支出</t>
  </si>
  <si>
    <t>203</t>
  </si>
  <si>
    <t>国防支出</t>
  </si>
  <si>
    <t>20301</t>
  </si>
  <si>
    <t>军费</t>
  </si>
  <si>
    <t>20304</t>
  </si>
  <si>
    <t>国防科研事业</t>
  </si>
  <si>
    <t>20305</t>
  </si>
  <si>
    <t>专项工程</t>
  </si>
  <si>
    <t>20306</t>
  </si>
  <si>
    <t>国防动员</t>
  </si>
  <si>
    <t>20399</t>
  </si>
  <si>
    <t>其他国防支出</t>
  </si>
  <si>
    <t>204</t>
  </si>
  <si>
    <t>公共安全支出</t>
  </si>
  <si>
    <t>20401</t>
  </si>
  <si>
    <t>武装警察部队</t>
  </si>
  <si>
    <t>20402</t>
  </si>
  <si>
    <t>公安</t>
  </si>
  <si>
    <t>20403</t>
  </si>
  <si>
    <t>国家安全</t>
  </si>
  <si>
    <t>20404</t>
  </si>
  <si>
    <t>检察</t>
  </si>
  <si>
    <t>20405</t>
  </si>
  <si>
    <t>法院</t>
  </si>
  <si>
    <t>20406</t>
  </si>
  <si>
    <t>司法</t>
  </si>
  <si>
    <t>20407</t>
  </si>
  <si>
    <t>监狱</t>
  </si>
  <si>
    <t>20408</t>
  </si>
  <si>
    <t>强制隔离戒毒</t>
  </si>
  <si>
    <t>20409</t>
  </si>
  <si>
    <t>国家保密</t>
  </si>
  <si>
    <t>20410</t>
  </si>
  <si>
    <t>缉私警察</t>
  </si>
  <si>
    <t>20499</t>
  </si>
  <si>
    <t>其他公共安全支出</t>
  </si>
  <si>
    <t>205</t>
  </si>
  <si>
    <t>教育支出</t>
  </si>
  <si>
    <t>20501</t>
  </si>
  <si>
    <t>教育管理事务</t>
  </si>
  <si>
    <t>20502</t>
  </si>
  <si>
    <t>普通教育</t>
  </si>
  <si>
    <t>20503</t>
  </si>
  <si>
    <t>职业教育</t>
  </si>
  <si>
    <t>20504</t>
  </si>
  <si>
    <t>成人教育</t>
  </si>
  <si>
    <t>20505</t>
  </si>
  <si>
    <t>广播电视教育</t>
  </si>
  <si>
    <t>20506</t>
  </si>
  <si>
    <t>留学教育</t>
  </si>
  <si>
    <t>20507</t>
  </si>
  <si>
    <t>特殊教育</t>
  </si>
  <si>
    <t>20508</t>
  </si>
  <si>
    <t>进修及培训</t>
  </si>
  <si>
    <t>20509</t>
  </si>
  <si>
    <t>教育费附加安排的支出</t>
  </si>
  <si>
    <t>20599</t>
  </si>
  <si>
    <t>其他教育支出</t>
  </si>
  <si>
    <t>206</t>
  </si>
  <si>
    <t>科学技术支出</t>
  </si>
  <si>
    <t>20601</t>
  </si>
  <si>
    <t>科学技术管理事务</t>
  </si>
  <si>
    <t>20602</t>
  </si>
  <si>
    <t>基础研究</t>
  </si>
  <si>
    <t>20603</t>
  </si>
  <si>
    <t>应用研究</t>
  </si>
  <si>
    <t>20604</t>
  </si>
  <si>
    <t>技术研究与开发</t>
  </si>
  <si>
    <t>20605</t>
  </si>
  <si>
    <t>科技条件与服务</t>
  </si>
  <si>
    <t>20606</t>
  </si>
  <si>
    <t>社会科学</t>
  </si>
  <si>
    <t>20607</t>
  </si>
  <si>
    <t>科学技术普及</t>
  </si>
  <si>
    <t>20608</t>
  </si>
  <si>
    <t>科技交流与合作</t>
  </si>
  <si>
    <t>20609</t>
  </si>
  <si>
    <t>科技重大项目</t>
  </si>
  <si>
    <t>20699</t>
  </si>
  <si>
    <t>其他科学技术支出</t>
  </si>
  <si>
    <t>207</t>
  </si>
  <si>
    <t>文化旅游体育与传媒支出</t>
  </si>
  <si>
    <t>20701</t>
  </si>
  <si>
    <t>文化和旅游</t>
  </si>
  <si>
    <t>20702</t>
  </si>
  <si>
    <t>文物</t>
  </si>
  <si>
    <t>20703</t>
  </si>
  <si>
    <t>体育</t>
  </si>
  <si>
    <t>20706</t>
  </si>
  <si>
    <t>新闻出版电影</t>
  </si>
  <si>
    <t>20708</t>
  </si>
  <si>
    <t>广播电视</t>
  </si>
  <si>
    <t>20799</t>
  </si>
  <si>
    <t>其他文化旅游体育与传媒支出</t>
  </si>
  <si>
    <t>208</t>
  </si>
  <si>
    <t>社会保障和就业支出</t>
  </si>
  <si>
    <t>20801</t>
  </si>
  <si>
    <t>人力资源和社会保障管理事务</t>
  </si>
  <si>
    <t>20802</t>
  </si>
  <si>
    <t>民政管理事务</t>
  </si>
  <si>
    <t>20805</t>
  </si>
  <si>
    <t>行政事业单位养老支出</t>
  </si>
  <si>
    <t>20806</t>
  </si>
  <si>
    <t>企业改革补助</t>
  </si>
  <si>
    <t>20807</t>
  </si>
  <si>
    <t>就业补助</t>
  </si>
  <si>
    <t>20808</t>
  </si>
  <si>
    <t>抚恤</t>
  </si>
  <si>
    <t>20809</t>
  </si>
  <si>
    <t>退役安置</t>
  </si>
  <si>
    <t>20810</t>
  </si>
  <si>
    <t>社会福利</t>
  </si>
  <si>
    <t>20811</t>
  </si>
  <si>
    <t>残疾人事业</t>
  </si>
  <si>
    <t>20816</t>
  </si>
  <si>
    <t>红十字事业</t>
  </si>
  <si>
    <t>20819</t>
  </si>
  <si>
    <t>最低生活保障</t>
  </si>
  <si>
    <t>20820</t>
  </si>
  <si>
    <t>临时救助</t>
  </si>
  <si>
    <t>20821</t>
  </si>
  <si>
    <t>特困人员救助供养</t>
  </si>
  <si>
    <t>20824</t>
  </si>
  <si>
    <t>补充道路交通事故社会救助基金</t>
  </si>
  <si>
    <t>20825</t>
  </si>
  <si>
    <t>其他生活救助</t>
  </si>
  <si>
    <t>20826</t>
  </si>
  <si>
    <t>财政对基本养老保险基金的补助</t>
  </si>
  <si>
    <t>20827</t>
  </si>
  <si>
    <t>财政对其他社会保险基金的补助</t>
  </si>
  <si>
    <t>20828</t>
  </si>
  <si>
    <t>退役军人管理事务</t>
  </si>
  <si>
    <t>20830</t>
  </si>
  <si>
    <t>财政代缴社会保险费支出</t>
  </si>
  <si>
    <t>20899</t>
  </si>
  <si>
    <t>其他社会保障和就业支出</t>
  </si>
  <si>
    <t>210</t>
  </si>
  <si>
    <t>卫生健康支出</t>
  </si>
  <si>
    <t>21001</t>
  </si>
  <si>
    <t>卫生健康管理事务</t>
  </si>
  <si>
    <t>21002</t>
  </si>
  <si>
    <t>公立医院</t>
  </si>
  <si>
    <t>21003</t>
  </si>
  <si>
    <t>基层医疗卫生机构</t>
  </si>
  <si>
    <t>21004</t>
  </si>
  <si>
    <t>公共卫生</t>
  </si>
  <si>
    <t>21007</t>
  </si>
  <si>
    <t>计划生育事务</t>
  </si>
  <si>
    <t>21011</t>
  </si>
  <si>
    <t>行政事业单位医疗</t>
  </si>
  <si>
    <t>21012</t>
  </si>
  <si>
    <t>财政对基本医疗保险基金的补助</t>
  </si>
  <si>
    <t>21013</t>
  </si>
  <si>
    <t>医疗救助</t>
  </si>
  <si>
    <t>21014</t>
  </si>
  <si>
    <t>优抚对象医疗</t>
  </si>
  <si>
    <t>21015</t>
  </si>
  <si>
    <t>医疗保障管理事务</t>
  </si>
  <si>
    <t>21016</t>
  </si>
  <si>
    <t>老龄卫生健康事务</t>
  </si>
  <si>
    <t>⭐中医药事务</t>
  </si>
  <si>
    <t>⭐疾病预防控制事务</t>
  </si>
  <si>
    <t>21099</t>
  </si>
  <si>
    <t>其他卫生健康支出</t>
  </si>
  <si>
    <t>211</t>
  </si>
  <si>
    <t>节能环保支出</t>
  </si>
  <si>
    <t>21101</t>
  </si>
  <si>
    <t>环境保护管理事务</t>
  </si>
  <si>
    <t>21102</t>
  </si>
  <si>
    <t>环境监测与监察</t>
  </si>
  <si>
    <t>21103</t>
  </si>
  <si>
    <t>污染防治</t>
  </si>
  <si>
    <t>21104</t>
  </si>
  <si>
    <t>自然生态保护</t>
  </si>
  <si>
    <t>21105</t>
  </si>
  <si>
    <t>森林保护修复</t>
  </si>
  <si>
    <t>21107</t>
  </si>
  <si>
    <t>风沙荒漠治理</t>
  </si>
  <si>
    <t>21108</t>
  </si>
  <si>
    <t>退牧还草</t>
  </si>
  <si>
    <t>21109</t>
  </si>
  <si>
    <t>已垦草原退耕还草</t>
  </si>
  <si>
    <t>21110</t>
  </si>
  <si>
    <t>能源节约利用</t>
  </si>
  <si>
    <t>21111</t>
  </si>
  <si>
    <t>污染减排</t>
  </si>
  <si>
    <t>21112</t>
  </si>
  <si>
    <t>可再生能源</t>
  </si>
  <si>
    <t>21113</t>
  </si>
  <si>
    <t>循环经济</t>
  </si>
  <si>
    <t>21114</t>
  </si>
  <si>
    <t>能源管理事务</t>
  </si>
  <si>
    <t>21199</t>
  </si>
  <si>
    <t>其他节能环保支出</t>
  </si>
  <si>
    <t>212</t>
  </si>
  <si>
    <t>城乡社区支出</t>
  </si>
  <si>
    <t>21201</t>
  </si>
  <si>
    <t>城乡社区管理事务</t>
  </si>
  <si>
    <t>21202</t>
  </si>
  <si>
    <t>城乡社区规划与管理</t>
  </si>
  <si>
    <t>21203</t>
  </si>
  <si>
    <t>城乡社区公共设施</t>
  </si>
  <si>
    <t>21205</t>
  </si>
  <si>
    <t>城乡社区环境卫生</t>
  </si>
  <si>
    <t>21206</t>
  </si>
  <si>
    <t>建设市场管理与监督</t>
  </si>
  <si>
    <t>21299</t>
  </si>
  <si>
    <t>其他城乡社区支出</t>
  </si>
  <si>
    <t>213</t>
  </si>
  <si>
    <t>农林水支出</t>
  </si>
  <si>
    <t>21301</t>
  </si>
  <si>
    <t>农业农村</t>
  </si>
  <si>
    <t>21302</t>
  </si>
  <si>
    <t>林业和草原</t>
  </si>
  <si>
    <t>21303</t>
  </si>
  <si>
    <t>水利</t>
  </si>
  <si>
    <t>21305</t>
  </si>
  <si>
    <t>巩固脱贫攻坚成果衔接乡村振兴</t>
  </si>
  <si>
    <t>21307</t>
  </si>
  <si>
    <t>农村综合改革</t>
  </si>
  <si>
    <t>21308</t>
  </si>
  <si>
    <t>普惠金融发展支出</t>
  </si>
  <si>
    <t>21309</t>
  </si>
  <si>
    <t>目标价格补贴</t>
  </si>
  <si>
    <t>21399</t>
  </si>
  <si>
    <t>其他农林水支出</t>
  </si>
  <si>
    <t>214</t>
  </si>
  <si>
    <t>交通运输支出</t>
  </si>
  <si>
    <t>21401</t>
  </si>
  <si>
    <t>公路水路运输</t>
  </si>
  <si>
    <t>21402</t>
  </si>
  <si>
    <t>铁路运输</t>
  </si>
  <si>
    <t>21403</t>
  </si>
  <si>
    <t>民用航空运输</t>
  </si>
  <si>
    <t>21405</t>
  </si>
  <si>
    <t>邮政业支出</t>
  </si>
  <si>
    <t>21499</t>
  </si>
  <si>
    <t>其他交通运输支出</t>
  </si>
  <si>
    <t>215</t>
  </si>
  <si>
    <t>资源勘探工业信息等支出</t>
  </si>
  <si>
    <t>21501</t>
  </si>
  <si>
    <t>资源勘探开发</t>
  </si>
  <si>
    <t>21502</t>
  </si>
  <si>
    <t>制造业</t>
  </si>
  <si>
    <t>21503</t>
  </si>
  <si>
    <t>建筑业</t>
  </si>
  <si>
    <t>21505</t>
  </si>
  <si>
    <t>工业和信息产业监管</t>
  </si>
  <si>
    <t>21507</t>
  </si>
  <si>
    <t>国有资产监管</t>
  </si>
  <si>
    <t>21508</t>
  </si>
  <si>
    <t>支持中小企业发展和管理支出</t>
  </si>
  <si>
    <t>21599</t>
  </si>
  <si>
    <t>其他资源勘探工业信息等支出</t>
  </si>
  <si>
    <t>216</t>
  </si>
  <si>
    <t>商业服务业等支出</t>
  </si>
  <si>
    <t>21602</t>
  </si>
  <si>
    <t>商业流通事务</t>
  </si>
  <si>
    <t>21606</t>
  </si>
  <si>
    <t>涉外发展服务支出</t>
  </si>
  <si>
    <t>21699</t>
  </si>
  <si>
    <t>其他商业服务业等支出</t>
  </si>
  <si>
    <t>217</t>
  </si>
  <si>
    <t>金融支出</t>
  </si>
  <si>
    <t>21701</t>
  </si>
  <si>
    <t>金融部门行政支出</t>
  </si>
  <si>
    <t>21702</t>
  </si>
  <si>
    <t>金融部门监管支出</t>
  </si>
  <si>
    <t>21703</t>
  </si>
  <si>
    <t>金融发展支出</t>
  </si>
  <si>
    <t>21704</t>
  </si>
  <si>
    <t>金融调控支出</t>
  </si>
  <si>
    <t>21799</t>
  </si>
  <si>
    <t>其他金融支出</t>
  </si>
  <si>
    <t>219</t>
  </si>
  <si>
    <t>援助其他地区支出</t>
  </si>
  <si>
    <t>21901</t>
  </si>
  <si>
    <t>一般公共服务</t>
  </si>
  <si>
    <t>21902</t>
  </si>
  <si>
    <t>教育</t>
  </si>
  <si>
    <t>21903</t>
  </si>
  <si>
    <t>文化旅游体育与传媒</t>
  </si>
  <si>
    <t>21904</t>
  </si>
  <si>
    <t>卫生健康</t>
  </si>
  <si>
    <t>21905</t>
  </si>
  <si>
    <t>节能环保</t>
  </si>
  <si>
    <t>21906</t>
  </si>
  <si>
    <t>21907</t>
  </si>
  <si>
    <t>交通运输</t>
  </si>
  <si>
    <t>21908</t>
  </si>
  <si>
    <t>住房保障</t>
  </si>
  <si>
    <t>21999</t>
  </si>
  <si>
    <t>其他支出</t>
  </si>
  <si>
    <t>220</t>
  </si>
  <si>
    <t>自然资源海洋气象等支出</t>
  </si>
  <si>
    <t>22001</t>
  </si>
  <si>
    <t>自然资源事务</t>
  </si>
  <si>
    <t>22005</t>
  </si>
  <si>
    <t>气象事务</t>
  </si>
  <si>
    <t>22099</t>
  </si>
  <si>
    <t>其他自然资源海洋气象等支出</t>
  </si>
  <si>
    <t>221</t>
  </si>
  <si>
    <t>住房保障支出</t>
  </si>
  <si>
    <t>22101</t>
  </si>
  <si>
    <t>保障性安居工程支出</t>
  </si>
  <si>
    <t>22102</t>
  </si>
  <si>
    <t>住房改革支出</t>
  </si>
  <si>
    <t>22103</t>
  </si>
  <si>
    <t>城乡社区住宅</t>
  </si>
  <si>
    <t>222</t>
  </si>
  <si>
    <t>粮油物资储备支出</t>
  </si>
  <si>
    <t>22201</t>
  </si>
  <si>
    <t>粮油物资事务</t>
  </si>
  <si>
    <t>22203</t>
  </si>
  <si>
    <t>能源储备</t>
  </si>
  <si>
    <t>22204</t>
  </si>
  <si>
    <t>粮油储备</t>
  </si>
  <si>
    <t>22205</t>
  </si>
  <si>
    <t>重要商品储备</t>
  </si>
  <si>
    <t>224</t>
  </si>
  <si>
    <t>灾害防治及应急管理支出</t>
  </si>
  <si>
    <t>22401</t>
  </si>
  <si>
    <t>应急管理事务</t>
  </si>
  <si>
    <t>22402</t>
  </si>
  <si>
    <t>消防救援事务</t>
  </si>
  <si>
    <t>22404</t>
  </si>
  <si>
    <t>矿山安全</t>
  </si>
  <si>
    <t>22405</t>
  </si>
  <si>
    <t>地震事务</t>
  </si>
  <si>
    <t>22406</t>
  </si>
  <si>
    <t>自然灾害防治</t>
  </si>
  <si>
    <t>22407</t>
  </si>
  <si>
    <t>自然灾害救灾及恢复重建支出</t>
  </si>
  <si>
    <t>22499</t>
  </si>
  <si>
    <t>其他灾害防治及应急管理支出</t>
  </si>
  <si>
    <t>227</t>
  </si>
  <si>
    <t>预备费</t>
  </si>
  <si>
    <t>229</t>
  </si>
  <si>
    <t>22902</t>
  </si>
  <si>
    <t>年初预留</t>
  </si>
  <si>
    <t>22999</t>
  </si>
  <si>
    <t>232</t>
  </si>
  <si>
    <t>债务付息支出</t>
  </si>
  <si>
    <t>23203</t>
  </si>
  <si>
    <t>地方政府一般债务付息支出</t>
  </si>
  <si>
    <t>233</t>
  </si>
  <si>
    <t>债务发行费用支出</t>
  </si>
  <si>
    <t>23303</t>
  </si>
  <si>
    <t>地方政府一般债务发行费用支出</t>
  </si>
  <si>
    <t>支出总计</t>
  </si>
  <si>
    <t>表二之二</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</si>
  <si>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</si>
  <si>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</si>
  <si>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</si>
  <si>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</si>
  <si>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</si>
  <si>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</si>
  <si>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</si>
  <si>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</si>
  <si>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</si>
  <si>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</si>
  <si>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</si>
  <si>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</si>
  <si>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</si>
  <si>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</si>
  <si>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</si>
  <si>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</si>
  <si>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</si>
  <si>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</si>
  <si>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</si>
  <si>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</si>
  <si>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</si>
  <si>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</si>
  <si>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2010201</t>
  </si>
  <si>
    <t>2010202</t>
  </si>
  <si>
    <t>2010203</t>
  </si>
  <si>
    <t>2010204</t>
  </si>
  <si>
    <t>政协会议</t>
  </si>
  <si>
    <t>2010205</t>
  </si>
  <si>
    <t>委员视察</t>
  </si>
  <si>
    <t>2010206</t>
  </si>
  <si>
    <t>参政议政</t>
  </si>
  <si>
    <t>2010250</t>
  </si>
  <si>
    <t>2010299</t>
  </si>
  <si>
    <t>其他政协事务支出</t>
  </si>
  <si>
    <t>2010301</t>
  </si>
  <si>
    <t>2010302</t>
  </si>
  <si>
    <t>2010303</t>
  </si>
  <si>
    <t>2010304</t>
  </si>
  <si>
    <t>专项服务</t>
  </si>
  <si>
    <t>2010305</t>
  </si>
  <si>
    <t>专项业务及机关事务管理</t>
  </si>
  <si>
    <t>2010306</t>
  </si>
  <si>
    <t>政务公开审批</t>
  </si>
  <si>
    <t>2010309</t>
  </si>
  <si>
    <t>参事事务</t>
  </si>
  <si>
    <t>2010350</t>
  </si>
  <si>
    <t>2010399</t>
  </si>
  <si>
    <t>其他政府办公厅（室）及相关机构事务支出</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</si>
  <si>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</si>
  <si>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</si>
  <si>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</si>
  <si>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</si>
  <si>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</si>
  <si>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</si>
  <si>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</si>
  <si>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</si>
  <si>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</si>
  <si>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</si>
  <si>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</si>
  <si>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</si>
  <si>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</si>
  <si>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</si>
  <si>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</si>
  <si>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</si>
  <si>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</si>
  <si>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</si>
  <si>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</si>
  <si>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</si>
  <si>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</si>
  <si>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</si>
  <si>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</si>
  <si>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</si>
  <si>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</si>
  <si>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</si>
  <si>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</si>
  <si>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</si>
  <si>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</si>
  <si>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</si>
  <si>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</si>
  <si>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</si>
  <si>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</si>
  <si>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</si>
  <si>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</si>
  <si>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</si>
  <si>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</si>
  <si>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</si>
  <si>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</si>
  <si>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</si>
  <si>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</si>
  <si>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</si>
  <si>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</si>
  <si>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</si>
  <si>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</si>
  <si>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</si>
  <si>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</si>
  <si>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</si>
  <si>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2010701</t>
  </si>
  <si>
    <t>2010702</t>
  </si>
  <si>
    <t>2010703</t>
  </si>
  <si>
    <t>2010709</t>
  </si>
  <si>
    <t>2010710</t>
  </si>
  <si>
    <t>税收业务</t>
  </si>
  <si>
    <t>2010750</t>
  </si>
  <si>
    <t>2010799</t>
  </si>
  <si>
    <t>其他税收事务支出</t>
  </si>
  <si>
    <t>2010801</t>
  </si>
  <si>
    <t>2010802</t>
  </si>
  <si>
    <t>2010803</t>
  </si>
  <si>
    <t>2010804</t>
  </si>
  <si>
    <t>审计业务</t>
  </si>
  <si>
    <t>2010805</t>
  </si>
  <si>
    <t>审计管理</t>
  </si>
  <si>
    <t>2010806</t>
  </si>
  <si>
    <t>2010850</t>
  </si>
  <si>
    <t>2010899</t>
  </si>
  <si>
    <t>其他审计事务支出</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</si>
  <si>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</si>
  <si>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</si>
  <si>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</si>
  <si>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</si>
  <si>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</si>
  <si>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</si>
  <si>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</si>
  <si>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</si>
  <si>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</si>
  <si>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</si>
  <si>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</si>
  <si>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</si>
  <si>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</si>
  <si>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</si>
  <si>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</si>
  <si>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</si>
  <si>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</si>
  <si>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</si>
  <si>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</si>
  <si>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2011101</t>
  </si>
  <si>
    <t>2011102</t>
  </si>
  <si>
    <t>2011103</t>
  </si>
  <si>
    <t>2011104</t>
  </si>
  <si>
    <t>大案要案查处</t>
  </si>
  <si>
    <t>2011105</t>
  </si>
  <si>
    <t>派驻派出机构</t>
  </si>
  <si>
    <t>2011106</t>
  </si>
  <si>
    <t>巡视工作</t>
  </si>
  <si>
    <t>2011150</t>
  </si>
  <si>
    <t>2011199</t>
  </si>
  <si>
    <t>其他纪检监察事务支出</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</si>
  <si>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</si>
  <si>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</si>
  <si>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</si>
  <si>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</si>
  <si>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</si>
  <si>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</si>
  <si>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</si>
  <si>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</si>
  <si>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</si>
  <si>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</si>
  <si>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</si>
  <si>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</si>
  <si>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</si>
  <si>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</si>
  <si>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</si>
  <si>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</si>
  <si>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</si>
  <si>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</si>
  <si>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</si>
  <si>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</si>
  <si>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</si>
  <si>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</si>
  <si>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</si>
  <si>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</si>
  <si>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</si>
  <si>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</si>
  <si>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</si>
  <si>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</si>
  <si>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</si>
  <si>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</si>
  <si>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</si>
  <si>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</si>
  <si>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</si>
  <si>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</si>
  <si>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2012301</t>
  </si>
  <si>
    <t>2012302</t>
  </si>
  <si>
    <t>2012303</t>
  </si>
  <si>
    <t>2012304</t>
  </si>
  <si>
    <t>民族工作专项</t>
  </si>
  <si>
    <t>2012350</t>
  </si>
  <si>
    <t>2012399</t>
  </si>
  <si>
    <t>其他民族事务支出</t>
  </si>
  <si>
    <t>2012501</t>
  </si>
  <si>
    <t>2012502</t>
  </si>
  <si>
    <t>2012503</t>
  </si>
  <si>
    <t>2012504</t>
  </si>
  <si>
    <t>港澳事务</t>
  </si>
  <si>
    <t>2012505</t>
  </si>
  <si>
    <t>台湾事务</t>
  </si>
  <si>
    <t>2012550</t>
  </si>
  <si>
    <t>2012599</t>
  </si>
  <si>
    <t>其他港澳台事务支出</t>
  </si>
  <si>
    <t>2012601</t>
  </si>
  <si>
    <t>2012602</t>
  </si>
  <si>
    <t>2012603</t>
  </si>
  <si>
    <t>2012604</t>
  </si>
  <si>
    <t>档案馆</t>
  </si>
  <si>
    <t>2012699</t>
  </si>
  <si>
    <t>其他档案事务支出</t>
  </si>
  <si>
    <t>2012801</t>
  </si>
  <si>
    <t>2012802</t>
  </si>
  <si>
    <t>2012803</t>
  </si>
  <si>
    <t>2012804</t>
  </si>
  <si>
    <t>2012850</t>
  </si>
  <si>
    <t>2012899</t>
  </si>
  <si>
    <t>其他民主党派及工商联事务支出</t>
  </si>
  <si>
    <t>2012901</t>
  </si>
  <si>
    <t>2012902</t>
  </si>
  <si>
    <t>2012903</t>
  </si>
  <si>
    <t>2012906</t>
  </si>
  <si>
    <t>工会事务</t>
  </si>
  <si>
    <t>2012950</t>
  </si>
  <si>
    <t>2012999</t>
  </si>
  <si>
    <t>其他群众团体事务支出</t>
  </si>
  <si>
    <t>2013101</t>
  </si>
  <si>
    <t>2013102</t>
  </si>
  <si>
    <t>2013103</t>
  </si>
  <si>
    <t>2013105</t>
  </si>
  <si>
    <t>专项业务</t>
  </si>
  <si>
    <t>2013150</t>
  </si>
  <si>
    <t>2013199</t>
  </si>
  <si>
    <t>其他党委办公厅（室）及相关机构事务支出</t>
  </si>
  <si>
    <t>2013201</t>
  </si>
  <si>
    <t>2013202</t>
  </si>
  <si>
    <t>2013203</t>
  </si>
  <si>
    <t>2013204</t>
  </si>
  <si>
    <t>公务员事务</t>
  </si>
  <si>
    <t>2013250</t>
  </si>
  <si>
    <t>2013299</t>
  </si>
  <si>
    <t>其他组织事务支出</t>
  </si>
  <si>
    <t>2013301</t>
  </si>
  <si>
    <t>2013302</t>
  </si>
  <si>
    <t>2013303</t>
  </si>
  <si>
    <t>2013304</t>
  </si>
  <si>
    <t>宣传管理</t>
  </si>
  <si>
    <t>2013350</t>
  </si>
  <si>
    <t>2013399</t>
  </si>
  <si>
    <t>其他宣传事务支出</t>
  </si>
  <si>
    <t>2013401</t>
  </si>
  <si>
    <t>2013402</t>
  </si>
  <si>
    <t>2013403</t>
  </si>
  <si>
    <t>2013404</t>
  </si>
  <si>
    <t>宗教事务</t>
  </si>
  <si>
    <t>2013405</t>
  </si>
  <si>
    <t>华侨事务</t>
  </si>
  <si>
    <t>2013450</t>
  </si>
  <si>
    <t>2013499</t>
  </si>
  <si>
    <t>其他统战事务支出</t>
  </si>
  <si>
    <t>2013501</t>
  </si>
  <si>
    <t>2013502</t>
  </si>
  <si>
    <t>2013503</t>
  </si>
  <si>
    <t>2013550</t>
  </si>
  <si>
    <t>2013599</t>
  </si>
  <si>
    <t>其他对外联络事务支出</t>
  </si>
  <si>
    <t>2013601</t>
  </si>
  <si>
    <t>2013602</t>
  </si>
  <si>
    <t>2013603</t>
  </si>
  <si>
    <t>2013650</t>
  </si>
  <si>
    <t>2013699</t>
  </si>
  <si>
    <t>2013701</t>
  </si>
  <si>
    <t>2013702</t>
  </si>
  <si>
    <t>2013703</t>
  </si>
  <si>
    <t>2013704</t>
  </si>
  <si>
    <t>信息安全事务</t>
  </si>
  <si>
    <t>2013750</t>
  </si>
  <si>
    <t>2013799</t>
  </si>
  <si>
    <t>其他网信事务支出</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</si>
  <si>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</si>
  <si>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</si>
  <si>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</si>
  <si>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</si>
  <si>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</si>
  <si>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</si>
  <si>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</si>
  <si>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</si>
  <si>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</si>
  <si>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</si>
  <si>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</si>
  <si>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</si>
  <si>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</si>
  <si>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</si>
  <si>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</si>
  <si>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</si>
  <si>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</si>
  <si>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</si>
  <si>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</si>
  <si>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</si>
  <si>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</si>
  <si>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</si>
  <si>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</si>
  <si>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 xml:space="preserve">⭐行政运行
</t>
  </si>
  <si>
    <t xml:space="preserve">⭐一般行政管理事务
</t>
  </si>
  <si>
    <t xml:space="preserve">⭐机关服务
</t>
  </si>
  <si>
    <t xml:space="preserve">⭐专项业务
</t>
  </si>
  <si>
    <t xml:space="preserve">⭐事业运行
</t>
  </si>
  <si>
    <t xml:space="preserve">⭐其他社会工作事务支出
</t>
  </si>
  <si>
    <t xml:space="preserve">⭐信访业务
</t>
  </si>
  <si>
    <t xml:space="preserve">⭐其他信访事务支出
</t>
  </si>
  <si>
    <t>2019901</t>
  </si>
  <si>
    <t>国家赔偿费用支出</t>
  </si>
  <si>
    <t>2019999</t>
  </si>
  <si>
    <t>2020101</t>
  </si>
  <si>
    <t>2020102</t>
  </si>
  <si>
    <t>2020103</t>
  </si>
  <si>
    <t>2020104</t>
  </si>
  <si>
    <t>2020150</t>
  </si>
  <si>
    <t>2020199</t>
  </si>
  <si>
    <t>其他外交管理事务支出</t>
  </si>
  <si>
    <t>2020201</t>
  </si>
  <si>
    <t>驻外使领馆（团、处）</t>
  </si>
  <si>
    <t>2020202</t>
  </si>
  <si>
    <t>其他驻外机构支出</t>
  </si>
  <si>
    <t>2020304</t>
  </si>
  <si>
    <t>援外优惠贷款贴息</t>
  </si>
  <si>
    <t>2020306</t>
  </si>
  <si>
    <t>2020401</t>
  </si>
  <si>
    <t>国际组织会费</t>
  </si>
  <si>
    <t>2020402</t>
  </si>
  <si>
    <t>国际组织捐赠</t>
  </si>
  <si>
    <t>2020403</t>
  </si>
  <si>
    <t>维和摊款</t>
  </si>
  <si>
    <t>2020404</t>
  </si>
  <si>
    <t>国际组织股金及基金</t>
  </si>
  <si>
    <t>2020499</t>
  </si>
  <si>
    <t>其他国际组织支出</t>
  </si>
  <si>
    <t>2020503</t>
  </si>
  <si>
    <t>在华国际会议</t>
  </si>
  <si>
    <t>2020504</t>
  </si>
  <si>
    <t>国际交流活动</t>
  </si>
  <si>
    <t>2020505</t>
  </si>
  <si>
    <t>对外合作活动</t>
  </si>
  <si>
    <t>2020599</t>
  </si>
  <si>
    <t>其他对外合作与交流支出</t>
  </si>
  <si>
    <t>2020601</t>
  </si>
  <si>
    <t>2020701</t>
  </si>
  <si>
    <t>边界勘界</t>
  </si>
  <si>
    <t>2020702</t>
  </si>
  <si>
    <t>边界联检</t>
  </si>
  <si>
    <t>2020703</t>
  </si>
  <si>
    <t>边界界桩维护</t>
  </si>
  <si>
    <t>2020799</t>
  </si>
  <si>
    <t>2020801</t>
  </si>
  <si>
    <t>2020802</t>
  </si>
  <si>
    <t>2020803</t>
  </si>
  <si>
    <t>2020850</t>
  </si>
  <si>
    <t>2020899</t>
  </si>
  <si>
    <t>其他国际发展合作支出</t>
  </si>
  <si>
    <t>2029999</t>
  </si>
  <si>
    <t>2030101</t>
  </si>
  <si>
    <t>现役部队</t>
  </si>
  <si>
    <t>2030102</t>
  </si>
  <si>
    <t>预备役部队</t>
  </si>
  <si>
    <t>2030199</t>
  </si>
  <si>
    <t>其他军费支出</t>
  </si>
  <si>
    <t>2030401</t>
  </si>
  <si>
    <t>2030501</t>
  </si>
  <si>
    <t>2030601</t>
  </si>
  <si>
    <t>兵役征集</t>
  </si>
  <si>
    <t>2030602</t>
  </si>
  <si>
    <t>经济动员</t>
  </si>
  <si>
    <t>2030603</t>
  </si>
  <si>
    <t>人民防空</t>
  </si>
  <si>
    <t>2030604</t>
  </si>
  <si>
    <t>交通战备</t>
  </si>
  <si>
    <t>2030607</t>
  </si>
  <si>
    <t>民兵</t>
  </si>
  <si>
    <t>2030608</t>
  </si>
  <si>
    <t>边海防</t>
  </si>
  <si>
    <t>2030699</t>
  </si>
  <si>
    <t>其他国防动员支出</t>
  </si>
  <si>
    <t>2039999</t>
  </si>
  <si>
    <t>2040101</t>
  </si>
  <si>
    <t>2040199</t>
  </si>
  <si>
    <t>其他武装警察部队支出</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</si>
  <si>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</si>
  <si>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</si>
  <si>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</si>
  <si>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</si>
  <si>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</si>
  <si>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</si>
  <si>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</si>
  <si>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</si>
  <si>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</si>
  <si>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</si>
  <si>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</si>
  <si>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</si>
  <si>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</si>
  <si>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</si>
  <si>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</si>
  <si>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2040301</t>
  </si>
  <si>
    <t>2040302</t>
  </si>
  <si>
    <t>2040303</t>
  </si>
  <si>
    <t>2040304</t>
  </si>
  <si>
    <t>安全业务</t>
  </si>
  <si>
    <t>2040350</t>
  </si>
  <si>
    <t>2040399</t>
  </si>
  <si>
    <t>其他国家安全支出</t>
  </si>
  <si>
    <t>2040401</t>
  </si>
  <si>
    <t>2040402</t>
  </si>
  <si>
    <t>2040403</t>
  </si>
  <si>
    <t>2040409</t>
  </si>
  <si>
    <t>“两房”建设</t>
  </si>
  <si>
    <t>2040410</t>
  </si>
  <si>
    <t>检察监督</t>
  </si>
  <si>
    <t>2040450</t>
  </si>
  <si>
    <t>2040499</t>
  </si>
  <si>
    <t>其他检察支出</t>
  </si>
  <si>
    <t>2040501</t>
  </si>
  <si>
    <t>2040502</t>
  </si>
  <si>
    <t>2040503</t>
  </si>
  <si>
    <t>2040504</t>
  </si>
  <si>
    <t>案件审判</t>
  </si>
  <si>
    <t>2040505</t>
  </si>
  <si>
    <t>案件执行</t>
  </si>
  <si>
    <t>2040506</t>
  </si>
  <si>
    <t>“两庭”建设</t>
  </si>
  <si>
    <t>2040550</t>
  </si>
  <si>
    <t>2040599</t>
  </si>
  <si>
    <t>其他法院支出</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</si>
  <si>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</si>
  <si>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</si>
  <si>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</si>
  <si>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</si>
  <si>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</si>
  <si>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</si>
  <si>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</si>
  <si>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</si>
  <si>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</si>
  <si>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</si>
  <si>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</si>
  <si>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</si>
  <si>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</si>
  <si>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</si>
  <si>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</si>
  <si>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</si>
  <si>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</si>
  <si>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</si>
  <si>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</si>
  <si>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</si>
  <si>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</si>
  <si>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</si>
  <si>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</si>
  <si>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</si>
  <si>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</si>
  <si>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</si>
  <si>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</si>
  <si>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</si>
  <si>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</si>
  <si>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</si>
  <si>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</si>
  <si>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</si>
  <si>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</si>
  <si>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</si>
  <si>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</si>
  <si>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</si>
  <si>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</si>
  <si>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</si>
  <si>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</si>
  <si>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</si>
  <si>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</si>
  <si>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</si>
  <si>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</si>
  <si>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</si>
  <si>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</si>
  <si>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</si>
  <si>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</si>
  <si>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2040901</t>
  </si>
  <si>
    <t>2040902</t>
  </si>
  <si>
    <t>2040903</t>
  </si>
  <si>
    <t>2040904</t>
  </si>
  <si>
    <t>保密技术</t>
  </si>
  <si>
    <t>2040905</t>
  </si>
  <si>
    <t>保密管理</t>
  </si>
  <si>
    <t>2040950</t>
  </si>
  <si>
    <t>2040999</t>
  </si>
  <si>
    <t>其他国家保密支出</t>
  </si>
  <si>
    <t>2041001</t>
  </si>
  <si>
    <t>2041002</t>
  </si>
  <si>
    <t>2041006</t>
  </si>
  <si>
    <t>2041007</t>
  </si>
  <si>
    <t>缉私业务</t>
  </si>
  <si>
    <t>2041099</t>
  </si>
  <si>
    <t>其他缉私警察支出</t>
  </si>
  <si>
    <t>2049902</t>
  </si>
  <si>
    <t>国家司法救助支出</t>
  </si>
  <si>
    <t>2049999</t>
  </si>
  <si>
    <t>2050101</t>
  </si>
  <si>
    <t>2050102</t>
  </si>
  <si>
    <t>2050103</t>
  </si>
  <si>
    <t>2050199</t>
  </si>
  <si>
    <t>其他教育管理事务支出</t>
  </si>
  <si>
    <t>2050201</t>
  </si>
  <si>
    <t>学前教育</t>
  </si>
  <si>
    <t>2050202</t>
  </si>
  <si>
    <t>小学教育</t>
  </si>
  <si>
    <t>2050203</t>
  </si>
  <si>
    <t>初中教育</t>
  </si>
  <si>
    <t>2050204</t>
  </si>
  <si>
    <t>高中教育</t>
  </si>
  <si>
    <t>2050205</t>
  </si>
  <si>
    <t>高等教育</t>
  </si>
  <si>
    <t>2050299</t>
  </si>
  <si>
    <t>其他普通教育支出</t>
  </si>
  <si>
    <t>2050301</t>
  </si>
  <si>
    <t>初等职业教育</t>
  </si>
  <si>
    <t>2050302</t>
  </si>
  <si>
    <t>中等职业教育</t>
  </si>
  <si>
    <t>2050303</t>
  </si>
  <si>
    <t>技校教育</t>
  </si>
  <si>
    <t>2050305</t>
  </si>
  <si>
    <t>高等职业教育</t>
  </si>
  <si>
    <t>2050399</t>
  </si>
  <si>
    <t>其他职业教育支出</t>
  </si>
  <si>
    <t>2050401</t>
  </si>
  <si>
    <t>成人初等教育</t>
  </si>
  <si>
    <t>2050402</t>
  </si>
  <si>
    <t>成人中等教育</t>
  </si>
  <si>
    <t>2050403</t>
  </si>
  <si>
    <t>成人高等教育</t>
  </si>
  <si>
    <t>2050404</t>
  </si>
  <si>
    <t>成人广播电视教育</t>
  </si>
  <si>
    <t>2050499</t>
  </si>
  <si>
    <t>其他成人教育支出</t>
  </si>
  <si>
    <t>2050501</t>
  </si>
  <si>
    <t>广播电视学校</t>
  </si>
  <si>
    <t>2050502</t>
  </si>
  <si>
    <t>教育电视台</t>
  </si>
  <si>
    <t>2050599</t>
  </si>
  <si>
    <t>其他广播电视教育支出</t>
  </si>
  <si>
    <t>2050601</t>
  </si>
  <si>
    <t>出国留学教育</t>
  </si>
  <si>
    <t>2050602</t>
  </si>
  <si>
    <t>来华留学教育</t>
  </si>
  <si>
    <t>2050699</t>
  </si>
  <si>
    <t>其他留学教育支出</t>
  </si>
  <si>
    <t>2050701</t>
  </si>
  <si>
    <t>特殊学校教育</t>
  </si>
  <si>
    <t>2050702</t>
  </si>
  <si>
    <t>工读学校教育</t>
  </si>
  <si>
    <t>2050799</t>
  </si>
  <si>
    <t>其他特殊教育支出</t>
  </si>
  <si>
    <t>2050801</t>
  </si>
  <si>
    <t>教师进修</t>
  </si>
  <si>
    <t>2050802</t>
  </si>
  <si>
    <t>干部教育</t>
  </si>
  <si>
    <t>2050803</t>
  </si>
  <si>
    <t>培训支出</t>
  </si>
  <si>
    <t>2050804</t>
  </si>
  <si>
    <t>退役士兵能力提升</t>
  </si>
  <si>
    <t>2050899</t>
  </si>
  <si>
    <t>其他进修及培训</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</si>
  <si>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</si>
  <si>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</si>
  <si>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</si>
  <si>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</si>
  <si>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</si>
  <si>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</si>
  <si>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</si>
  <si>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</si>
  <si>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</si>
  <si>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</si>
  <si>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</si>
  <si>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</si>
  <si>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2059999</t>
  </si>
  <si>
    <t>2060101</t>
  </si>
  <si>
    <t>2060102</t>
  </si>
  <si>
    <t>2060103</t>
  </si>
  <si>
    <t>2060199</t>
  </si>
  <si>
    <t>其他科学技术管理事务支出</t>
  </si>
  <si>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</si>
  <si>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</si>
  <si>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</si>
  <si>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</si>
  <si>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</si>
  <si>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</si>
  <si>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</si>
  <si>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</si>
  <si>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</si>
  <si>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</si>
  <si>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</si>
  <si>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</si>
  <si>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</si>
  <si>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</si>
  <si>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</si>
  <si>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</si>
  <si>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2060301</t>
  </si>
  <si>
    <t>2060302</t>
  </si>
  <si>
    <t>社会公益研究</t>
  </si>
  <si>
    <t>2060303</t>
  </si>
  <si>
    <t>高技术研究</t>
  </si>
  <si>
    <t>2060304</t>
  </si>
  <si>
    <t>专项科研试制</t>
  </si>
  <si>
    <t>2060399</t>
  </si>
  <si>
    <t>其他应用研究支出</t>
  </si>
  <si>
    <t>2060401</t>
  </si>
  <si>
    <t>2060404</t>
  </si>
  <si>
    <t>科技成果转化与扩散</t>
  </si>
  <si>
    <t>2060405</t>
  </si>
  <si>
    <t>共性技术研究与开发</t>
  </si>
  <si>
    <t>2060499</t>
  </si>
  <si>
    <t>其他技术研究与开发支出</t>
  </si>
  <si>
    <t>2060501</t>
  </si>
  <si>
    <t>2060502</t>
  </si>
  <si>
    <t>技术创新服务体系</t>
  </si>
  <si>
    <t>2060503</t>
  </si>
  <si>
    <t>科技条件专项</t>
  </si>
  <si>
    <t>2060599</t>
  </si>
  <si>
    <t>其他科技条件与服务支出</t>
  </si>
  <si>
    <t>2060601</t>
  </si>
  <si>
    <t>社会科学研究机构</t>
  </si>
  <si>
    <t>2060602</t>
  </si>
  <si>
    <t>社会科学研究</t>
  </si>
  <si>
    <t>2060603</t>
  </si>
  <si>
    <t>社科基金支出</t>
  </si>
  <si>
    <t>2060699</t>
  </si>
  <si>
    <t>其他社会科学支出</t>
  </si>
  <si>
    <t>2060701</t>
  </si>
  <si>
    <t>2060702</t>
  </si>
  <si>
    <t>科普活动</t>
  </si>
  <si>
    <t>2060703</t>
  </si>
  <si>
    <t>青少年科技活动</t>
  </si>
  <si>
    <t>2060704</t>
  </si>
  <si>
    <t>学术交流活动</t>
  </si>
  <si>
    <t>2060705</t>
  </si>
  <si>
    <t>科技馆站</t>
  </si>
  <si>
    <t>2060799</t>
  </si>
  <si>
    <t>其他科学技术普及支出</t>
  </si>
  <si>
    <t>2060801</t>
  </si>
  <si>
    <t>国际交流与合作</t>
  </si>
  <si>
    <t>2060802</t>
  </si>
  <si>
    <t>重大科技合作项目</t>
  </si>
  <si>
    <t>2060899</t>
  </si>
  <si>
    <t>其他科技交流与合作支出</t>
  </si>
  <si>
    <t>2060901</t>
  </si>
  <si>
    <t>科技重大专项</t>
  </si>
  <si>
    <t>2060902</t>
  </si>
  <si>
    <t>重点研发计划</t>
  </si>
  <si>
    <t>2060999</t>
  </si>
  <si>
    <t>其他科技重大项目</t>
  </si>
  <si>
    <t>2069901</t>
  </si>
  <si>
    <t>科技奖励</t>
  </si>
  <si>
    <t>2069902</t>
  </si>
  <si>
    <t>核应急</t>
  </si>
  <si>
    <t>2069903</t>
  </si>
  <si>
    <t>转制科研机构</t>
  </si>
  <si>
    <t>2069999</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</si>
  <si>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</si>
  <si>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</si>
  <si>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</si>
  <si>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</si>
  <si>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</si>
  <si>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</si>
  <si>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</si>
  <si>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</si>
  <si>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</si>
  <si>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</si>
  <si>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</si>
  <si>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</si>
  <si>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</si>
  <si>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</si>
  <si>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</si>
  <si>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</si>
  <si>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</si>
  <si>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</si>
  <si>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</si>
  <si>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</si>
  <si>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</si>
  <si>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</si>
  <si>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</si>
  <si>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</si>
  <si>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</si>
  <si>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</si>
  <si>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</si>
  <si>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2070201</t>
  </si>
  <si>
    <t>2070202</t>
  </si>
  <si>
    <t>2070203</t>
  </si>
  <si>
    <t>2070204</t>
  </si>
  <si>
    <t>文物保护</t>
  </si>
  <si>
    <t>2070205</t>
  </si>
  <si>
    <t>博物馆</t>
  </si>
  <si>
    <t>2070206</t>
  </si>
  <si>
    <t>历史名城与古迹</t>
  </si>
  <si>
    <t>2070299</t>
  </si>
  <si>
    <t>其他文物支出</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</si>
  <si>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</si>
  <si>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</si>
  <si>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</si>
  <si>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</si>
  <si>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</si>
  <si>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</si>
  <si>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</si>
  <si>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</si>
  <si>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</si>
  <si>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</si>
  <si>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</si>
  <si>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</si>
  <si>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</si>
  <si>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</si>
  <si>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</si>
  <si>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</si>
  <si>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</si>
  <si>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2070601</t>
  </si>
  <si>
    <t>2070602</t>
  </si>
  <si>
    <t>2070603</t>
  </si>
  <si>
    <t>2070604</t>
  </si>
  <si>
    <t>新闻通讯</t>
  </si>
  <si>
    <t>2070605</t>
  </si>
  <si>
    <t>出版发行</t>
  </si>
  <si>
    <t>2070606</t>
  </si>
  <si>
    <t>版权管理</t>
  </si>
  <si>
    <t>2070607</t>
  </si>
  <si>
    <t>电影</t>
  </si>
  <si>
    <t>2070699</t>
  </si>
  <si>
    <t>其他新闻出版电影支出</t>
  </si>
  <si>
    <t>2070801</t>
  </si>
  <si>
    <t>2070802</t>
  </si>
  <si>
    <t>2070803</t>
  </si>
  <si>
    <t>2070806</t>
  </si>
  <si>
    <t>监测监管</t>
  </si>
  <si>
    <t>2070807</t>
  </si>
  <si>
    <t>传输发射</t>
  </si>
  <si>
    <t>2070808</t>
  </si>
  <si>
    <t>广播电视事务</t>
  </si>
  <si>
    <t>2070899</t>
  </si>
  <si>
    <t>其他广播电视支出</t>
  </si>
  <si>
    <t>2079902</t>
  </si>
  <si>
    <t>宣传文化发展专项支出</t>
  </si>
  <si>
    <t>2079903</t>
  </si>
  <si>
    <t>文化产业发展专项支出</t>
  </si>
  <si>
    <t>2079999</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</si>
  <si>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</si>
  <si>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</si>
  <si>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</si>
  <si>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</si>
  <si>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</si>
  <si>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</si>
  <si>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</si>
  <si>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</si>
  <si>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</si>
  <si>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</si>
  <si>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</si>
  <si>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</si>
  <si>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</si>
  <si>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</si>
  <si>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</si>
  <si>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</si>
  <si>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</si>
  <si>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</si>
  <si>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</si>
  <si>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</si>
  <si>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</si>
  <si>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</si>
  <si>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</si>
  <si>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</si>
  <si>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</si>
  <si>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</si>
  <si>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</si>
  <si>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</si>
  <si>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</si>
  <si>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</si>
  <si>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t>其他人力资源和社会保障管理事务支出</t>
  </si>
  <si>
    <t>2080201</t>
  </si>
  <si>
    <t>2080202</t>
  </si>
  <si>
    <t>2080203</t>
  </si>
  <si>
    <t>2080206</t>
  </si>
  <si>
    <t>社会组织管理</t>
  </si>
  <si>
    <t>2080207</t>
  </si>
  <si>
    <t>行政区划和地名管理</t>
  </si>
  <si>
    <t>2080208</t>
  </si>
  <si>
    <t>基层政权建设和社区治理</t>
  </si>
  <si>
    <t>2080299</t>
  </si>
  <si>
    <t>其他民政管理事务支出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</si>
  <si>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</si>
  <si>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</si>
  <si>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</si>
  <si>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</si>
  <si>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</si>
  <si>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</si>
  <si>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</si>
  <si>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</si>
  <si>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</si>
  <si>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</si>
  <si>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</si>
  <si>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</si>
  <si>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2080508</t>
  </si>
  <si>
    <t>对机关事业单位职业年金的补助</t>
  </si>
  <si>
    <t>2080599</t>
  </si>
  <si>
    <t>其他行政事业单位养老支出</t>
  </si>
  <si>
    <t>2080601</t>
  </si>
  <si>
    <t>企业关闭破产补助</t>
  </si>
  <si>
    <t>2080602</t>
  </si>
  <si>
    <t>厂办大集体改革补助</t>
  </si>
  <si>
    <t>2080699</t>
  </si>
  <si>
    <t>其他企业改革发展补助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</si>
  <si>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</si>
  <si>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</si>
  <si>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</si>
  <si>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</si>
  <si>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</si>
  <si>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</si>
  <si>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</si>
  <si>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</si>
  <si>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</si>
  <si>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</si>
  <si>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</si>
  <si>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</si>
  <si>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</si>
  <si>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</si>
  <si>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</si>
  <si>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促进创业补贴</t>
  </si>
  <si>
    <t>2080799</t>
  </si>
  <si>
    <t>其他就业补助支出</t>
  </si>
  <si>
    <t>2080801</t>
  </si>
  <si>
    <t>死亡抚恤</t>
  </si>
  <si>
    <t>2080802</t>
  </si>
  <si>
    <t>伤残抚恤</t>
  </si>
  <si>
    <t>2080803</t>
  </si>
  <si>
    <t>在乡复员、退伍军人生活补助</t>
  </si>
  <si>
    <t>2080805</t>
  </si>
  <si>
    <t>义务兵优待</t>
  </si>
  <si>
    <t>2080806</t>
  </si>
  <si>
    <t>农村籍退役士兵老年生活补助</t>
  </si>
  <si>
    <t>2080807</t>
  </si>
  <si>
    <t>光荣院</t>
  </si>
  <si>
    <t>2080808</t>
  </si>
  <si>
    <t>褒扬纪念</t>
  </si>
  <si>
    <t>2080899</t>
  </si>
  <si>
    <t>其他优抚支出</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</si>
  <si>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</si>
  <si>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</si>
  <si>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</si>
  <si>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</si>
  <si>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</si>
  <si>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</si>
  <si>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</si>
  <si>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</si>
  <si>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</si>
  <si>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</si>
  <si>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</si>
  <si>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</si>
  <si>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</si>
  <si>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</si>
  <si>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</si>
  <si>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</si>
  <si>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</si>
  <si>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</si>
  <si>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</si>
  <si>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</si>
  <si>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</si>
  <si>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</si>
  <si>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</si>
  <si>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</si>
  <si>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</si>
  <si>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</si>
  <si>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2081101</t>
  </si>
  <si>
    <t>2081102</t>
  </si>
  <si>
    <t>2081103</t>
  </si>
  <si>
    <t>2081104</t>
  </si>
  <si>
    <t>残疾人康复</t>
  </si>
  <si>
    <t>2081105</t>
  </si>
  <si>
    <t>残疾人就业</t>
  </si>
  <si>
    <t>2081106</t>
  </si>
  <si>
    <t>残疾人体育</t>
  </si>
  <si>
    <t>2081107</t>
  </si>
  <si>
    <t>残疾人生活和护理补贴</t>
  </si>
  <si>
    <t>2081199</t>
  </si>
  <si>
    <t>其他残疾人事业支出</t>
  </si>
  <si>
    <t>2081601</t>
  </si>
  <si>
    <t>2081602</t>
  </si>
  <si>
    <t>2081603</t>
  </si>
  <si>
    <t>2081650</t>
  </si>
  <si>
    <t>2081699</t>
  </si>
  <si>
    <t>其他红十字事业支出</t>
  </si>
  <si>
    <t>2081901</t>
  </si>
  <si>
    <t>城市最低生活保障金支出</t>
  </si>
  <si>
    <t>2081902</t>
  </si>
  <si>
    <t>农村最低生活保障金支出</t>
  </si>
  <si>
    <t>2082001</t>
  </si>
  <si>
    <t>临时救助支出</t>
  </si>
  <si>
    <t>2082002</t>
  </si>
  <si>
    <t>流浪乞讨人员救助支出</t>
  </si>
  <si>
    <t>2082101</t>
  </si>
  <si>
    <t>城市特困人员救助供养支出</t>
  </si>
  <si>
    <t>2082102</t>
  </si>
  <si>
    <t>农村特困人员救助供养支出</t>
  </si>
  <si>
    <t>2082401</t>
  </si>
  <si>
    <t>对道路交通事故社会救助基金的补助</t>
  </si>
  <si>
    <t>2082402</t>
  </si>
  <si>
    <t>交强险罚款收入补助基金支出</t>
  </si>
  <si>
    <t>2082501</t>
  </si>
  <si>
    <t>其他城市生活救助</t>
  </si>
  <si>
    <t>2082502</t>
  </si>
  <si>
    <t>其他农村生活救助</t>
  </si>
  <si>
    <t>2082601</t>
  </si>
  <si>
    <t>财政对企业职工基本养老保险基金的补助</t>
  </si>
  <si>
    <t>2082602</t>
  </si>
  <si>
    <t>财政对城乡居民基本养老保险基金的补助</t>
  </si>
  <si>
    <t>2082699</t>
  </si>
  <si>
    <t>财政对其他基本养老保险基金的补助</t>
  </si>
  <si>
    <t>2082701</t>
  </si>
  <si>
    <t>财政对失业保险基金的补助</t>
  </si>
  <si>
    <t>2082702</t>
  </si>
  <si>
    <t>财政对工伤保险基金的补助</t>
  </si>
  <si>
    <t>2082799</t>
  </si>
  <si>
    <t>其他财政对社会保险基金的补助</t>
  </si>
  <si>
    <t>2082801</t>
  </si>
  <si>
    <t>2082802</t>
  </si>
  <si>
    <t>2082803</t>
  </si>
  <si>
    <t>2082804</t>
  </si>
  <si>
    <t>拥军优属</t>
  </si>
  <si>
    <t>2082805</t>
  </si>
  <si>
    <t>军供保障</t>
  </si>
  <si>
    <t>⭐信息化建设</t>
  </si>
  <si>
    <t>2082850</t>
  </si>
  <si>
    <t>2082899</t>
  </si>
  <si>
    <t>其他退役军人事务管理支出</t>
  </si>
  <si>
    <t>2083001</t>
  </si>
  <si>
    <t>财政代缴城乡居民基本养老保险费支出</t>
  </si>
  <si>
    <t>2083099</t>
  </si>
  <si>
    <t>财政代缴其他社会保险费支出</t>
  </si>
  <si>
    <t>2089999</t>
  </si>
  <si>
    <t>2100101</t>
  </si>
  <si>
    <t>2100102</t>
  </si>
  <si>
    <t>2100103</t>
  </si>
  <si>
    <t>2100199</t>
  </si>
  <si>
    <t>其他卫生健康管理事务支出</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</si>
  <si>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</si>
  <si>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</si>
  <si>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</si>
  <si>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</si>
  <si>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</si>
  <si>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</si>
  <si>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</si>
  <si>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</si>
  <si>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</si>
  <si>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</si>
  <si>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</si>
  <si>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</si>
  <si>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</si>
  <si>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</si>
  <si>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</si>
  <si>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</si>
  <si>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</si>
  <si>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</si>
  <si>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</si>
  <si>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</si>
  <si>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</si>
  <si>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</si>
  <si>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</si>
  <si>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</si>
  <si>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</si>
  <si>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</si>
  <si>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</si>
  <si>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</si>
  <si>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2100301</t>
  </si>
  <si>
    <t>城市社区卫生机构</t>
  </si>
  <si>
    <t>2100302</t>
  </si>
  <si>
    <t>乡镇卫生院</t>
  </si>
  <si>
    <t>2100399</t>
  </si>
  <si>
    <t>其他基层医疗卫生机构支出</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</si>
  <si>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</si>
  <si>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</si>
  <si>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</si>
  <si>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</si>
  <si>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</si>
  <si>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</si>
  <si>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</si>
  <si>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</si>
  <si>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</si>
  <si>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</si>
  <si>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</si>
  <si>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</si>
  <si>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</si>
  <si>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</si>
  <si>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</si>
  <si>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</si>
  <si>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</si>
  <si>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</si>
  <si>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</si>
  <si>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突发公共卫生事件应急处置</t>
  </si>
  <si>
    <t>2100499</t>
  </si>
  <si>
    <t>其他公共卫生支出</t>
  </si>
  <si>
    <t>2100716</t>
  </si>
  <si>
    <t>计划生育机构</t>
  </si>
  <si>
    <t>2100717</t>
  </si>
  <si>
    <t>计划生育服务</t>
  </si>
  <si>
    <t>2100799</t>
  </si>
  <si>
    <t>其他计划生育事务支出</t>
  </si>
  <si>
    <t>2101101</t>
  </si>
  <si>
    <t>行政单位医疗</t>
  </si>
  <si>
    <t>2101102</t>
  </si>
  <si>
    <t>事业单位医疗</t>
  </si>
  <si>
    <t>2101103</t>
  </si>
  <si>
    <t>公务员医疗补助</t>
  </si>
  <si>
    <t>2101199</t>
  </si>
  <si>
    <t>其他行政事业单位医疗支出</t>
  </si>
  <si>
    <t>2101201</t>
  </si>
  <si>
    <t>财政对职工基本医疗保险基金的补助</t>
  </si>
  <si>
    <t>2101202</t>
  </si>
  <si>
    <t>财政对城乡居民基本医疗保险基金的补助</t>
  </si>
  <si>
    <t>2101299</t>
  </si>
  <si>
    <t>财政对其他基本医疗保险基金的补助</t>
  </si>
  <si>
    <t>2101301</t>
  </si>
  <si>
    <t>城乡医疗救助</t>
  </si>
  <si>
    <t>2101302</t>
  </si>
  <si>
    <t>疾病应急救助</t>
  </si>
  <si>
    <t>2101399</t>
  </si>
  <si>
    <t>其他医疗救助支出</t>
  </si>
  <si>
    <t>2101401</t>
  </si>
  <si>
    <t>优抚对象医疗补助</t>
  </si>
  <si>
    <t>2101499</t>
  </si>
  <si>
    <t>其他优抚对象医疗支出</t>
  </si>
  <si>
    <t>2101501</t>
  </si>
  <si>
    <t>2101502</t>
  </si>
  <si>
    <t>2101503</t>
  </si>
  <si>
    <t>2101504</t>
  </si>
  <si>
    <t>2101505</t>
  </si>
  <si>
    <t>医疗保障政策管理</t>
  </si>
  <si>
    <t>2101506</t>
  </si>
  <si>
    <t>医疗保障经办事务</t>
  </si>
  <si>
    <t>2101550</t>
  </si>
  <si>
    <t>2101599</t>
  </si>
  <si>
    <t>其他医疗保障管理事务支出</t>
  </si>
  <si>
    <t>2101601</t>
  </si>
  <si>
    <t xml:space="preserve">⭐中医(民族医)药专项
</t>
  </si>
  <si>
    <t xml:space="preserve">⭐其他中医药支出
</t>
  </si>
  <si>
    <t xml:space="preserve">⭐其他疾病预防控制事务支出
</t>
  </si>
  <si>
    <t>2109999</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</si>
  <si>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</si>
  <si>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</si>
  <si>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</si>
  <si>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</si>
  <si>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</si>
  <si>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</si>
  <si>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</si>
  <si>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</si>
  <si>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</si>
  <si>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</si>
  <si>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</si>
  <si>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</si>
  <si>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</si>
  <si>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</si>
  <si>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</si>
  <si>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2110203</t>
  </si>
  <si>
    <t>建设项目环评审查与监督</t>
  </si>
  <si>
    <t>2110204</t>
  </si>
  <si>
    <t>核与辐射安全监督</t>
  </si>
  <si>
    <t>2110299</t>
  </si>
  <si>
    <t>其他环境监测与监察支出</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</si>
  <si>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</si>
  <si>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</si>
  <si>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</si>
  <si>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</si>
  <si>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</si>
  <si>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</si>
  <si>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</si>
  <si>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</si>
  <si>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</si>
  <si>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</si>
  <si>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</si>
  <si>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</si>
  <si>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</si>
  <si>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</si>
  <si>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</si>
  <si>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</si>
  <si>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</si>
  <si>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</si>
  <si>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</si>
  <si>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</si>
  <si>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</si>
  <si>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</si>
  <si>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</si>
  <si>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</si>
  <si>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</si>
  <si>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</si>
  <si>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</si>
  <si>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</si>
  <si>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2110501</t>
  </si>
  <si>
    <t>森林管护</t>
  </si>
  <si>
    <t>2110502</t>
  </si>
  <si>
    <t>社会保险补助</t>
  </si>
  <si>
    <t>2110503</t>
  </si>
  <si>
    <t>政策性社会性支出补助</t>
  </si>
  <si>
    <t>2110506</t>
  </si>
  <si>
    <t>天然林保护工程建设</t>
  </si>
  <si>
    <t>2110507</t>
  </si>
  <si>
    <t>停伐补助</t>
  </si>
  <si>
    <t>2110599</t>
  </si>
  <si>
    <t>其他森林保护修复支出</t>
  </si>
  <si>
    <t>2110704</t>
  </si>
  <si>
    <t>京津风沙源治理工程建设</t>
  </si>
  <si>
    <t>2110799</t>
  </si>
  <si>
    <t>其他风沙荒漠治理支出</t>
  </si>
  <si>
    <t>2110804</t>
  </si>
  <si>
    <t>退牧还草工程建设</t>
  </si>
  <si>
    <t>2110899</t>
  </si>
  <si>
    <t>其他退牧还草支出</t>
  </si>
  <si>
    <t>2110901</t>
  </si>
  <si>
    <t>2111001</t>
  </si>
  <si>
    <t>2111101</t>
  </si>
  <si>
    <t>生态环境监测与信息</t>
  </si>
  <si>
    <t>2111102</t>
  </si>
  <si>
    <t>生态环境执法监察</t>
  </si>
  <si>
    <t>2111103</t>
  </si>
  <si>
    <t>减排专项支出</t>
  </si>
  <si>
    <t>2111104</t>
  </si>
  <si>
    <t>清洁生产专项支出</t>
  </si>
  <si>
    <t>2111199</t>
  </si>
  <si>
    <t>其他污染减排支出</t>
  </si>
  <si>
    <t>2111201</t>
  </si>
  <si>
    <t>2111301</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</si>
  <si>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</si>
  <si>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</si>
  <si>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</si>
  <si>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</si>
  <si>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</si>
  <si>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</si>
  <si>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</si>
  <si>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</si>
  <si>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</si>
  <si>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</si>
  <si>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</si>
  <si>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</si>
  <si>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</si>
  <si>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</si>
  <si>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</si>
  <si>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2119999</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</si>
  <si>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</si>
  <si>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</si>
  <si>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</si>
  <si>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</si>
  <si>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</si>
  <si>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</si>
  <si>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</si>
  <si>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</si>
  <si>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</si>
  <si>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</si>
  <si>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</si>
  <si>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</si>
  <si>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</si>
  <si>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</si>
  <si>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</si>
  <si>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</si>
  <si>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</si>
  <si>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2120201</t>
  </si>
  <si>
    <t>2120303</t>
  </si>
  <si>
    <t>小城镇基础设施建设</t>
  </si>
  <si>
    <t>2120399</t>
  </si>
  <si>
    <t>其他城乡社区公共设施支出</t>
  </si>
  <si>
    <t>2120501</t>
  </si>
  <si>
    <t>2120601</t>
  </si>
  <si>
    <t>2129999</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</si>
  <si>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</si>
  <si>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</si>
  <si>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</si>
  <si>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</si>
  <si>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</si>
  <si>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</si>
  <si>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</si>
  <si>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</si>
  <si>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</si>
  <si>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</si>
  <si>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</si>
  <si>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</si>
  <si>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</si>
  <si>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</si>
  <si>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</si>
  <si>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</si>
  <si>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</si>
  <si>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</si>
  <si>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</si>
  <si>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</si>
  <si>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</si>
  <si>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</si>
  <si>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</si>
  <si>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</si>
  <si>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</si>
  <si>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</si>
  <si>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</si>
  <si>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</si>
  <si>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</si>
  <si>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</si>
  <si>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</si>
  <si>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</si>
  <si>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</si>
  <si>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</si>
  <si>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</si>
  <si>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农业生态资源保护</t>
  </si>
  <si>
    <t>2130142</t>
  </si>
  <si>
    <t>乡村道路建设</t>
  </si>
  <si>
    <t>2130148</t>
  </si>
  <si>
    <t>渔业发展</t>
  </si>
  <si>
    <t>2130152</t>
  </si>
  <si>
    <t>对高校毕业生到基层任职补助</t>
  </si>
  <si>
    <t>2130153</t>
  </si>
  <si>
    <t>耕地建设与利用</t>
  </si>
  <si>
    <t>2130199</t>
  </si>
  <si>
    <t>其他农业农村支出</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</si>
  <si>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</si>
  <si>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</si>
  <si>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</si>
  <si>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</si>
  <si>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</si>
  <si>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</si>
  <si>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</si>
  <si>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</si>
  <si>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</si>
  <si>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</si>
  <si>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</si>
  <si>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</si>
  <si>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</si>
  <si>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</si>
  <si>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</si>
  <si>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</si>
  <si>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</si>
  <si>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</si>
  <si>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</si>
  <si>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</si>
  <si>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</si>
  <si>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</si>
  <si>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</si>
  <si>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</si>
  <si>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</si>
  <si>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</si>
  <si>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</si>
  <si>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</si>
  <si>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</si>
  <si>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</si>
  <si>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2130234</t>
  </si>
  <si>
    <t>林业草原防灾减灾</t>
  </si>
  <si>
    <t>2130236</t>
  </si>
  <si>
    <t>草原管理</t>
  </si>
  <si>
    <t>2130237</t>
  </si>
  <si>
    <t>2130238</t>
  </si>
  <si>
    <t>⭐退耕还林还草</t>
  </si>
  <si>
    <t>2130299</t>
  </si>
  <si>
    <t>其他林业和草原支出</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</si>
  <si>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</si>
  <si>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</si>
  <si>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</si>
  <si>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</si>
  <si>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</si>
  <si>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</si>
  <si>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</si>
  <si>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</si>
  <si>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</si>
  <si>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</si>
  <si>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</si>
  <si>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</si>
  <si>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</si>
  <si>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</si>
  <si>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</si>
  <si>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</si>
  <si>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</si>
  <si>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</si>
  <si>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</si>
  <si>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</si>
  <si>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</si>
  <si>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</si>
  <si>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</si>
  <si>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</si>
  <si>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</si>
  <si>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</si>
  <si>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</si>
  <si>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</si>
  <si>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</si>
  <si>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</si>
  <si>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</si>
  <si>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</si>
  <si>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</si>
  <si>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</si>
  <si>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</si>
  <si>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</si>
  <si>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</si>
  <si>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</si>
  <si>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</si>
  <si>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</si>
  <si>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</si>
  <si>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</si>
  <si>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</si>
  <si>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农村供水</t>
  </si>
  <si>
    <t>2130336</t>
  </si>
  <si>
    <t>南水北调工程建设</t>
  </si>
  <si>
    <t>2130337</t>
  </si>
  <si>
    <t>南水北调工程管理</t>
  </si>
  <si>
    <t>2130399</t>
  </si>
  <si>
    <t>其他水利支出</t>
  </si>
  <si>
    <t>2130501</t>
  </si>
  <si>
    <t>2130502</t>
  </si>
  <si>
    <t>2130503</t>
  </si>
  <si>
    <t>2130504</t>
  </si>
  <si>
    <t>农村基础设施建设</t>
  </si>
  <si>
    <t>2130505</t>
  </si>
  <si>
    <t>生产发展</t>
  </si>
  <si>
    <t>2130506</t>
  </si>
  <si>
    <t>社会发展</t>
  </si>
  <si>
    <t>2130507</t>
  </si>
  <si>
    <t>贷款奖补和贴息</t>
  </si>
  <si>
    <t>2130508</t>
  </si>
  <si>
    <t>“三西”农业建设专项补助</t>
  </si>
  <si>
    <t>2130550</t>
  </si>
  <si>
    <t>2130599</t>
  </si>
  <si>
    <t>其他巩固脱贫攻坚成果衔接乡村振兴支出</t>
  </si>
  <si>
    <t>2130701</t>
  </si>
  <si>
    <t>对村级公益事业建设的补助</t>
  </si>
  <si>
    <t>2130704</t>
  </si>
  <si>
    <t>国有农场办社会职能改革补助</t>
  </si>
  <si>
    <t>2130705</t>
  </si>
  <si>
    <t>对村民委员会和村党支部的补助</t>
  </si>
  <si>
    <t>2130706</t>
  </si>
  <si>
    <t>对村集体经济组织的补助</t>
  </si>
  <si>
    <t>2130707</t>
  </si>
  <si>
    <t>农村综合改革示范试点补助</t>
  </si>
  <si>
    <t>2130799</t>
  </si>
  <si>
    <t>其他农村综合改革支出</t>
  </si>
  <si>
    <t>2130801</t>
  </si>
  <si>
    <t>支持农村金融机构</t>
  </si>
  <si>
    <t>2130803</t>
  </si>
  <si>
    <t>农业保险保费补贴</t>
  </si>
  <si>
    <t>2130804</t>
  </si>
  <si>
    <t>创业担保贷款贴息及奖补</t>
  </si>
  <si>
    <t>2130805</t>
  </si>
  <si>
    <t>补充创业担保贷款基金</t>
  </si>
  <si>
    <t>2130899</t>
  </si>
  <si>
    <t>其他普惠金融发展支出</t>
  </si>
  <si>
    <t>2130901</t>
  </si>
  <si>
    <t>棉花目标价格补贴</t>
  </si>
  <si>
    <t>2130999</t>
  </si>
  <si>
    <t>其他目标价格补贴</t>
  </si>
  <si>
    <t>2139901</t>
  </si>
  <si>
    <t>化解其他公益性乡村债务支出</t>
  </si>
  <si>
    <t>2139999</t>
  </si>
  <si>
    <t>2140101</t>
  </si>
  <si>
    <t>2140102</t>
  </si>
  <si>
    <t>2140103</t>
  </si>
  <si>
    <t>2140104</t>
  </si>
  <si>
    <t>公路建设</t>
  </si>
  <si>
    <t>2140106</t>
  </si>
  <si>
    <t>公路养护</t>
  </si>
  <si>
    <t>2140109</t>
  </si>
  <si>
    <t>交通运输信息化建设</t>
  </si>
  <si>
    <t>2140110</t>
  </si>
  <si>
    <t>公路和运输安全</t>
  </si>
  <si>
    <t>2140111</t>
  </si>
  <si>
    <t>公路还贷专项</t>
  </si>
  <si>
    <t>2140112</t>
  </si>
  <si>
    <t>公路运输管理</t>
  </si>
  <si>
    <t>2140114</t>
  </si>
  <si>
    <t>公路和运输技术标准化建设</t>
  </si>
  <si>
    <t>2140122</t>
  </si>
  <si>
    <t>水运建设</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</si>
  <si>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</si>
  <si>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</si>
  <si>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</si>
  <si>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</si>
  <si>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</si>
  <si>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</si>
  <si>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</si>
  <si>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</si>
  <si>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</si>
  <si>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</si>
  <si>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</si>
  <si>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</si>
  <si>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</si>
  <si>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</si>
  <si>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</si>
  <si>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</si>
  <si>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</si>
  <si>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</si>
  <si>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</si>
  <si>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t>其他公路水路运输支出</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</si>
  <si>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</si>
  <si>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</si>
  <si>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</si>
  <si>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</si>
  <si>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</si>
  <si>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</si>
  <si>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</si>
  <si>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</si>
  <si>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</si>
  <si>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</si>
  <si>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</si>
  <si>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</si>
  <si>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</si>
  <si>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</si>
  <si>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</si>
  <si>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</si>
  <si>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</si>
  <si>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</si>
  <si>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</si>
  <si>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</si>
  <si>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</si>
  <si>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</si>
  <si>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</si>
  <si>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</si>
  <si>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</si>
  <si>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</si>
  <si>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</si>
  <si>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</si>
  <si>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</si>
  <si>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</si>
  <si>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2140501</t>
  </si>
  <si>
    <t>2140502</t>
  </si>
  <si>
    <t>2140503</t>
  </si>
  <si>
    <t>2140504</t>
  </si>
  <si>
    <t>2140505</t>
  </si>
  <si>
    <t>邮政普遍服务与特殊服务</t>
  </si>
  <si>
    <t>2140599</t>
  </si>
  <si>
    <t>其他邮政业支出</t>
  </si>
  <si>
    <t>2149901</t>
  </si>
  <si>
    <t>公共交通运营补助</t>
  </si>
  <si>
    <t>2149999</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</si>
  <si>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</si>
  <si>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</si>
  <si>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</si>
  <si>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</si>
  <si>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</si>
  <si>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</si>
  <si>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</si>
  <si>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</si>
  <si>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</si>
  <si>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</si>
  <si>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</si>
  <si>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</si>
  <si>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</si>
  <si>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</si>
  <si>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</si>
  <si>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</si>
  <si>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</si>
  <si>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</si>
  <si>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</si>
  <si>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</si>
  <si>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</si>
  <si>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</si>
  <si>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</si>
  <si>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</si>
  <si>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</si>
  <si>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</si>
  <si>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</si>
  <si>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</si>
  <si>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</si>
  <si>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</si>
  <si>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</si>
  <si>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</si>
  <si>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</si>
  <si>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</si>
  <si>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</si>
  <si>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</si>
  <si>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</si>
  <si>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</si>
  <si>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</si>
  <si>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</si>
  <si>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</si>
  <si>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</si>
  <si>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2150301</t>
  </si>
  <si>
    <t>2150302</t>
  </si>
  <si>
    <t>2150303</t>
  </si>
  <si>
    <t>2150399</t>
  </si>
  <si>
    <t>其他建筑业支出</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</si>
  <si>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</si>
  <si>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</si>
  <si>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</si>
  <si>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</si>
  <si>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</si>
  <si>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</si>
  <si>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</si>
  <si>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</si>
  <si>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</si>
  <si>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</si>
  <si>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</si>
  <si>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</si>
  <si>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</si>
  <si>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</si>
  <si>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</si>
  <si>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其他工业和信息产业监管支出</t>
  </si>
  <si>
    <t>2150701</t>
  </si>
  <si>
    <t>2150702</t>
  </si>
  <si>
    <t>2150703</t>
  </si>
  <si>
    <t>2150704</t>
  </si>
  <si>
    <t>国有企业监事会专项</t>
  </si>
  <si>
    <t>2150705</t>
  </si>
  <si>
    <t>中央企业专项管理</t>
  </si>
  <si>
    <t>2150799</t>
  </si>
  <si>
    <t>其他国有资产监管支出</t>
  </si>
  <si>
    <t>2150801</t>
  </si>
  <si>
    <t>2150802</t>
  </si>
  <si>
    <t>2150803</t>
  </si>
  <si>
    <t>2150804</t>
  </si>
  <si>
    <t>科技型中小企业技术创新基金</t>
  </si>
  <si>
    <t>2150805</t>
  </si>
  <si>
    <t>中小企业发展专项</t>
  </si>
  <si>
    <t>2150806</t>
  </si>
  <si>
    <t>减免房租补贴</t>
  </si>
  <si>
    <t>2150899</t>
  </si>
  <si>
    <t>其他支持中小企业发展和管理支出</t>
  </si>
  <si>
    <t>2159901</t>
  </si>
  <si>
    <t>黄金事务</t>
  </si>
  <si>
    <t>2159904</t>
  </si>
  <si>
    <t>技术改造支出</t>
  </si>
  <si>
    <t>2159905</t>
  </si>
  <si>
    <t>中药材扶持资金支出</t>
  </si>
  <si>
    <t>2159906</t>
  </si>
  <si>
    <t>重点产业振兴和技术改造项目贷款贴息</t>
  </si>
  <si>
    <t>2159999</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</si>
  <si>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</si>
  <si>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</si>
  <si>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</si>
  <si>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</si>
  <si>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</si>
  <si>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</si>
  <si>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</si>
  <si>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</si>
  <si>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</si>
  <si>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</si>
  <si>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</si>
  <si>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</si>
  <si>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</si>
  <si>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</si>
  <si>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2160601</t>
  </si>
  <si>
    <t>2160602</t>
  </si>
  <si>
    <t>2160603</t>
  </si>
  <si>
    <t>2160607</t>
  </si>
  <si>
    <t>外商投资环境建设补助资金</t>
  </si>
  <si>
    <t>2160699</t>
  </si>
  <si>
    <t>其他涉外发展服务支出</t>
  </si>
  <si>
    <t>2169901</t>
  </si>
  <si>
    <t>服务业基础设施建设</t>
  </si>
  <si>
    <t>2169999</t>
  </si>
  <si>
    <t>2170101</t>
  </si>
  <si>
    <t>2170102</t>
  </si>
  <si>
    <t>2170103</t>
  </si>
  <si>
    <t>2170104</t>
  </si>
  <si>
    <t>安全防卫</t>
  </si>
  <si>
    <t>2170150</t>
  </si>
  <si>
    <t>2170199</t>
  </si>
  <si>
    <t>金融部门其他行政支出</t>
  </si>
  <si>
    <t>2170201</t>
  </si>
  <si>
    <t>货币发行</t>
  </si>
  <si>
    <t>2170202</t>
  </si>
  <si>
    <t>金融服务</t>
  </si>
  <si>
    <t>2170203</t>
  </si>
  <si>
    <t>反假币</t>
  </si>
  <si>
    <t>2170204</t>
  </si>
  <si>
    <t>重点金融机构监管</t>
  </si>
  <si>
    <t>2170205</t>
  </si>
  <si>
    <t>金融稽查与案件处理</t>
  </si>
  <si>
    <t>2170206</t>
  </si>
  <si>
    <t>金融行业电子化建设</t>
  </si>
  <si>
    <t>2170207</t>
  </si>
  <si>
    <t>从业人员资格考试</t>
  </si>
  <si>
    <t>2170208</t>
  </si>
  <si>
    <t>反洗钱</t>
  </si>
  <si>
    <t>2170299</t>
  </si>
  <si>
    <t>金融部门其他监管支出</t>
  </si>
  <si>
    <t>2170301</t>
  </si>
  <si>
    <t>政策性银行亏损补贴</t>
  </si>
  <si>
    <t>2170302</t>
  </si>
  <si>
    <t>利息费用补贴支出</t>
  </si>
  <si>
    <t>2170303</t>
  </si>
  <si>
    <t>补充资本金</t>
  </si>
  <si>
    <t>2170304</t>
  </si>
  <si>
    <t>风险基金补助</t>
  </si>
  <si>
    <t>2170399</t>
  </si>
  <si>
    <t>其他金融发展支出</t>
  </si>
  <si>
    <t>2170401</t>
  </si>
  <si>
    <t>中央银行亏损补贴</t>
  </si>
  <si>
    <t>2170499</t>
  </si>
  <si>
    <t>其他金融调控支出</t>
  </si>
  <si>
    <t>2179902</t>
  </si>
  <si>
    <t>重点企业贷款贴息</t>
  </si>
  <si>
    <t>2179999</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</si>
  <si>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</si>
  <si>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</si>
  <si>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</si>
  <si>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</si>
  <si>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</si>
  <si>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</si>
  <si>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</si>
  <si>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</si>
  <si>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</si>
  <si>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</si>
  <si>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</si>
  <si>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</si>
  <si>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</si>
  <si>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</si>
  <si>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</si>
  <si>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</si>
  <si>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</si>
  <si>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</si>
  <si>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</si>
  <si>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</si>
  <si>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</si>
  <si>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</si>
  <si>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</si>
  <si>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</si>
  <si>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</si>
  <si>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</si>
  <si>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</si>
  <si>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</si>
  <si>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</si>
  <si>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</si>
  <si>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</si>
  <si>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</si>
  <si>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</si>
  <si>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</si>
  <si>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</si>
  <si>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</si>
  <si>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</si>
  <si>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</si>
  <si>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</si>
  <si>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</si>
  <si>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</si>
  <si>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</si>
  <si>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</si>
  <si>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</si>
  <si>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</si>
  <si>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</si>
  <si>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</si>
  <si>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</si>
  <si>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</si>
  <si>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</si>
  <si>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</si>
  <si>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</si>
  <si>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</si>
  <si>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</si>
  <si>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</si>
  <si>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</si>
  <si>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</si>
  <si>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</si>
  <si>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</si>
  <si>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</si>
  <si>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</si>
  <si>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</si>
  <si>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</si>
  <si>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</si>
  <si>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</si>
  <si>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</si>
  <si>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</si>
  <si>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</si>
  <si>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</si>
  <si>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</si>
  <si>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</si>
  <si>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</si>
  <si>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</si>
  <si>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2209999</t>
  </si>
  <si>
    <t>2210101</t>
  </si>
  <si>
    <t>廉租住房</t>
  </si>
  <si>
    <t>2210102</t>
  </si>
  <si>
    <t>沉陷区治理</t>
  </si>
  <si>
    <t>2210103</t>
  </si>
  <si>
    <t>棚户区改造</t>
  </si>
  <si>
    <t>2210104</t>
  </si>
  <si>
    <t>少数民族地区游牧民定居工程</t>
  </si>
  <si>
    <t>2210105</t>
  </si>
  <si>
    <t>农村危房改造</t>
  </si>
  <si>
    <t>2210106</t>
  </si>
  <si>
    <t>公共租赁住房</t>
  </si>
  <si>
    <t>2210107</t>
  </si>
  <si>
    <t>保障性住房租金补贴</t>
  </si>
  <si>
    <t>2210108</t>
  </si>
  <si>
    <t>老旧小区改造</t>
  </si>
  <si>
    <t>2210109</t>
  </si>
  <si>
    <t>住房租赁市场发展</t>
  </si>
  <si>
    <t>2210110</t>
  </si>
  <si>
    <t>保障性租赁住房</t>
  </si>
  <si>
    <t>2210199</t>
  </si>
  <si>
    <t>其他保障性安居工程支出</t>
  </si>
  <si>
    <t>2210201</t>
  </si>
  <si>
    <t>住房公积金</t>
  </si>
  <si>
    <t>2210202</t>
  </si>
  <si>
    <t>提租补贴</t>
  </si>
  <si>
    <t>2210203</t>
  </si>
  <si>
    <t>购房补贴</t>
  </si>
  <si>
    <t>2210301</t>
  </si>
  <si>
    <t>公有住房建设和维修改造支出</t>
  </si>
  <si>
    <t>2210302</t>
  </si>
  <si>
    <t>住房公积金管理</t>
  </si>
  <si>
    <t>2210399</t>
  </si>
  <si>
    <t>其他城乡社区住宅支出</t>
  </si>
  <si>
    <t>2220101</t>
  </si>
  <si>
    <t>2220102</t>
  </si>
  <si>
    <t>2220103</t>
  </si>
  <si>
    <t>2220104</t>
  </si>
  <si>
    <t>财务和审计支出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</si>
  <si>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</si>
  <si>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</si>
  <si>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</si>
  <si>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</si>
  <si>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</si>
  <si>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</si>
  <si>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</si>
  <si>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</si>
  <si>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</si>
  <si>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</si>
  <si>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</si>
  <si>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</si>
  <si>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</si>
  <si>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</si>
  <si>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</si>
  <si>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</si>
  <si>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</si>
  <si>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</si>
  <si>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</si>
  <si>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</si>
  <si>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</si>
  <si>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</si>
  <si>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</si>
  <si>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</si>
  <si>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t>其他粮油物资事务支出</t>
  </si>
  <si>
    <t>2220301</t>
  </si>
  <si>
    <t>石油储备</t>
  </si>
  <si>
    <t>2220303</t>
  </si>
  <si>
    <t>天然铀储备</t>
  </si>
  <si>
    <t>2220304</t>
  </si>
  <si>
    <t>煤炭储备</t>
  </si>
  <si>
    <t>2220305</t>
  </si>
  <si>
    <t>成品油储备</t>
  </si>
  <si>
    <t>2220306</t>
  </si>
  <si>
    <t>⭐天然气储备</t>
  </si>
  <si>
    <t>2220399</t>
  </si>
  <si>
    <t>其他能源储备支出</t>
  </si>
  <si>
    <t>2220401</t>
  </si>
  <si>
    <t>储备粮油补贴</t>
  </si>
  <si>
    <t>2220402</t>
  </si>
  <si>
    <t>储备粮油差价补贴</t>
  </si>
  <si>
    <t>2220403</t>
  </si>
  <si>
    <t>储备粮（油）库建设</t>
  </si>
  <si>
    <t>2220404</t>
  </si>
  <si>
    <t>最低收购价政策支出</t>
  </si>
  <si>
    <t>2220499</t>
  </si>
  <si>
    <t>其他粮油储备支出</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</si>
  <si>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</si>
  <si>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</si>
  <si>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</si>
  <si>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</si>
  <si>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</si>
  <si>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</si>
  <si>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</si>
  <si>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</si>
  <si>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</si>
  <si>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</si>
  <si>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</si>
  <si>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</si>
  <si>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</si>
  <si>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</si>
  <si>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</si>
  <si>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</si>
  <si>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</si>
  <si>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</si>
  <si>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</si>
  <si>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</si>
  <si>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</si>
  <si>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</si>
  <si>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</si>
  <si>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</si>
  <si>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2240101</t>
  </si>
  <si>
    <t>2240102</t>
  </si>
  <si>
    <t>2240103</t>
  </si>
  <si>
    <t>2240104</t>
  </si>
  <si>
    <t>灾害风险防治</t>
  </si>
  <si>
    <t>2240105</t>
  </si>
  <si>
    <t>国务院安委会专项</t>
  </si>
  <si>
    <t>2240106</t>
  </si>
  <si>
    <t>安全监管</t>
  </si>
  <si>
    <t>2240108</t>
  </si>
  <si>
    <t>应急救援</t>
  </si>
  <si>
    <t>2240109</t>
  </si>
  <si>
    <t>应急管理</t>
  </si>
  <si>
    <t>2240150</t>
  </si>
  <si>
    <t>2240199</t>
  </si>
  <si>
    <t>其他应急管理支出</t>
  </si>
  <si>
    <t>2240201</t>
  </si>
  <si>
    <t>2240202</t>
  </si>
  <si>
    <t>2240203</t>
  </si>
  <si>
    <t>2240204</t>
  </si>
  <si>
    <t>消防应急救援</t>
  </si>
  <si>
    <t>2240250</t>
  </si>
  <si>
    <t>2240299</t>
  </si>
  <si>
    <t>其他消防救援事务支出</t>
  </si>
  <si>
    <t>2240401</t>
  </si>
  <si>
    <t>2240402</t>
  </si>
  <si>
    <t>2240403</t>
  </si>
  <si>
    <t>2240404</t>
  </si>
  <si>
    <t>矿山安全监察事务</t>
  </si>
  <si>
    <t>2240405</t>
  </si>
  <si>
    <t>矿山应急救援事务</t>
  </si>
  <si>
    <t>2240450</t>
  </si>
  <si>
    <t>2240499</t>
  </si>
  <si>
    <t>其他矿山安全支出</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</si>
  <si>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</si>
  <si>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</si>
  <si>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</si>
  <si>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</si>
  <si>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</si>
  <si>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</si>
  <si>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</si>
  <si>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</si>
  <si>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</si>
  <si>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</si>
  <si>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</si>
  <si>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</si>
  <si>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</si>
  <si>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</si>
  <si>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</si>
  <si>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</si>
  <si>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</si>
  <si>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</si>
  <si>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</si>
  <si>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</si>
  <si>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</si>
  <si>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2240601</t>
  </si>
  <si>
    <t>地质灾害防治</t>
  </si>
  <si>
    <t>2240602</t>
  </si>
  <si>
    <t>森林草原防灾减灾</t>
  </si>
  <si>
    <t>2240699</t>
  </si>
  <si>
    <t>其他自然灾害防治支出</t>
  </si>
  <si>
    <t>2240703</t>
  </si>
  <si>
    <t>自然灾害救灾补助</t>
  </si>
  <si>
    <t>2240704</t>
  </si>
  <si>
    <t>自然灾害灾后重建补助</t>
  </si>
  <si>
    <t>2240799</t>
  </si>
  <si>
    <t>其他自然灾害救灾及恢复重建支出</t>
  </si>
  <si>
    <t>2249999</t>
  </si>
  <si>
    <t>2290201</t>
  </si>
  <si>
    <t>2299999</t>
  </si>
  <si>
    <t>2320301</t>
  </si>
  <si>
    <t>地方政府一般债券付息支出</t>
  </si>
  <si>
    <t>2320302</t>
  </si>
  <si>
    <t>地方政府向外国政府借款付息支出</t>
  </si>
  <si>
    <t>2320303</t>
  </si>
  <si>
    <t>地方政府向国际组织借款付息支出</t>
  </si>
  <si>
    <t>2320399</t>
  </si>
  <si>
    <t>地方政府其他一般债务付息支出</t>
  </si>
  <si>
    <t>2330301</t>
  </si>
  <si>
    <t>表三之一</t>
  </si>
  <si>
    <t>2024年一般公共预算收支平衡表</t>
  </si>
  <si>
    <t>收入</t>
  </si>
  <si>
    <t>支出</t>
  </si>
  <si>
    <t>地方本级收入合计</t>
  </si>
  <si>
    <t>地方本级支出合计</t>
  </si>
  <si>
    <t>110</t>
  </si>
  <si>
    <t>转移性收入</t>
  </si>
  <si>
    <t>230</t>
  </si>
  <si>
    <t>转移性支出</t>
  </si>
  <si>
    <t>上级补助收入</t>
  </si>
  <si>
    <t>补助下级支出</t>
  </si>
  <si>
    <t>11001</t>
  </si>
  <si>
    <t>返还性收入</t>
  </si>
  <si>
    <t>1100102</t>
  </si>
  <si>
    <t>所得税基数返还收入</t>
  </si>
  <si>
    <t>1100103</t>
  </si>
  <si>
    <t>成品油税费改革税收返还收入</t>
  </si>
  <si>
    <t>1100104</t>
  </si>
  <si>
    <t>增值税税收返还收入</t>
  </si>
  <si>
    <t>1100105</t>
  </si>
  <si>
    <t>消费税税收返还收入</t>
  </si>
  <si>
    <t>1100106</t>
  </si>
  <si>
    <t>增值税“五五分享”税收返还收入</t>
  </si>
  <si>
    <t>1100199</t>
  </si>
  <si>
    <t>其他返还性收入</t>
  </si>
  <si>
    <t>11002</t>
  </si>
  <si>
    <t>一般性转移支付收入</t>
  </si>
  <si>
    <t>1100201</t>
  </si>
  <si>
    <t>体制补助收入</t>
  </si>
  <si>
    <t>1100202</t>
  </si>
  <si>
    <t>均衡性转移支付收入</t>
  </si>
  <si>
    <t>1100207</t>
  </si>
  <si>
    <t>县级基本财力保障机制奖补资金收入</t>
  </si>
  <si>
    <t>1100208</t>
  </si>
  <si>
    <t>结算补助收入</t>
  </si>
  <si>
    <t>1100212</t>
  </si>
  <si>
    <t>资源枯竭型城市转移支付补助收入</t>
  </si>
  <si>
    <t>1100214</t>
  </si>
  <si>
    <t>企业事业单位划转补助收入</t>
  </si>
  <si>
    <t>1100225</t>
  </si>
  <si>
    <t>产粮（油）大县奖励资金收入</t>
  </si>
  <si>
    <t>1100226</t>
  </si>
  <si>
    <t>重点生态功能区转移支付收入</t>
  </si>
  <si>
    <t>1100227</t>
  </si>
  <si>
    <t>固定数额补助收入</t>
  </si>
  <si>
    <t>1100228</t>
  </si>
  <si>
    <t>革命老区转移支付收入</t>
  </si>
  <si>
    <t>1100229</t>
  </si>
  <si>
    <t>民族地区转移支付收入</t>
  </si>
  <si>
    <t>1100230</t>
  </si>
  <si>
    <t>边境地区转移支付收入</t>
  </si>
  <si>
    <t>1100231</t>
  </si>
  <si>
    <t>巩固脱贫攻坚成果衔接乡村振兴转移支付收入</t>
  </si>
  <si>
    <t>1100241</t>
  </si>
  <si>
    <t>一般公共服务共同财政事权转移支付收入</t>
  </si>
  <si>
    <t>1100242</t>
  </si>
  <si>
    <t>外交共同财政事权转移支付收入</t>
  </si>
  <si>
    <t>1100243</t>
  </si>
  <si>
    <t>国防共同财政事权转移支付收入</t>
  </si>
  <si>
    <t>1100244</t>
  </si>
  <si>
    <t>公共安全共同财政事权转移支付收入</t>
  </si>
  <si>
    <t>1100245</t>
  </si>
  <si>
    <t>教育共同财政事权转移支付收入</t>
  </si>
  <si>
    <t>1100246</t>
  </si>
  <si>
    <t>科学技术共同财政事权转移支付收入</t>
  </si>
  <si>
    <t>1100247</t>
  </si>
  <si>
    <t>文化旅游体育与传媒共同财政事权转移支付收入</t>
  </si>
  <si>
    <t>1100248</t>
  </si>
  <si>
    <t>社会保障和就业共同财政事权转移支付收入</t>
  </si>
  <si>
    <t>1100249</t>
  </si>
  <si>
    <t>医疗卫生共同财政事权转移支付收入</t>
  </si>
  <si>
    <t>1100250</t>
  </si>
  <si>
    <t>节能环保共同财政事权转移支付收入</t>
  </si>
  <si>
    <t>1100251</t>
  </si>
  <si>
    <t>城乡社区共同财政事权转移支付收入</t>
  </si>
  <si>
    <t>1100252</t>
  </si>
  <si>
    <t>农林水共同财政事权转移支付收入</t>
  </si>
  <si>
    <t>1100253</t>
  </si>
  <si>
    <t>交通运输共同财政事权转移支付收入</t>
  </si>
  <si>
    <t>1100254</t>
  </si>
  <si>
    <t>资源勘探工业信息等共同财政事权转移支付收入</t>
  </si>
  <si>
    <t>1100255</t>
  </si>
  <si>
    <t>商业服务业等共同财政事权转移支付收入</t>
  </si>
  <si>
    <t>1100256</t>
  </si>
  <si>
    <t>金融共同财政事权转移支付收入</t>
  </si>
  <si>
    <t>1100257</t>
  </si>
  <si>
    <t>自然资源海洋气象等共同财政事权转移支付收入</t>
  </si>
  <si>
    <t>1100258</t>
  </si>
  <si>
    <t>住房保障共同财政事权转移支付收入</t>
  </si>
  <si>
    <t>1100259</t>
  </si>
  <si>
    <t>粮油物资储备共同财政事权转移支付收入</t>
  </si>
  <si>
    <t>1100260</t>
  </si>
  <si>
    <t>灾害防治及应急管理共同财政事权转移支付收入</t>
  </si>
  <si>
    <t>1100269</t>
  </si>
  <si>
    <t>其他共同财政事权转移支付收入</t>
  </si>
  <si>
    <t xml:space="preserve">增值税留抵退税转移支付收入</t>
  </si>
  <si>
    <t xml:space="preserve">其他退税减税降费转移支付收入</t>
  </si>
  <si>
    <t xml:space="preserve">补充县区财力转移支付收入</t>
  </si>
  <si>
    <t>1100299</t>
  </si>
  <si>
    <t>其他一般性转移支付收入</t>
  </si>
  <si>
    <t>11003</t>
  </si>
  <si>
    <t>专项转移支付收入</t>
  </si>
  <si>
    <t>1100301</t>
  </si>
  <si>
    <t>1100302</t>
  </si>
  <si>
    <t>外交</t>
  </si>
  <si>
    <t>1100303</t>
  </si>
  <si>
    <t>国防</t>
  </si>
  <si>
    <t>1100304</t>
  </si>
  <si>
    <t>公共安全</t>
  </si>
  <si>
    <t>1100305</t>
  </si>
  <si>
    <t>1100306</t>
  </si>
  <si>
    <t>科学技术</t>
  </si>
  <si>
    <t>1100307</t>
  </si>
  <si>
    <t>1100308</t>
  </si>
  <si>
    <t>社会保障和就业</t>
  </si>
  <si>
    <t>1100310</t>
  </si>
  <si>
    <t>1100311</t>
  </si>
  <si>
    <t>1100312</t>
  </si>
  <si>
    <t>城乡社区</t>
  </si>
  <si>
    <t>1100313</t>
  </si>
  <si>
    <t>农林水</t>
  </si>
  <si>
    <t>1100314</t>
  </si>
  <si>
    <t>1100315</t>
  </si>
  <si>
    <t>资源勘探工业信息等</t>
  </si>
  <si>
    <t>1100316</t>
  </si>
  <si>
    <t>商业服务业等</t>
  </si>
  <si>
    <t>1100317</t>
  </si>
  <si>
    <t>金融</t>
  </si>
  <si>
    <t>1100320</t>
  </si>
  <si>
    <t>自然资源海洋气象等</t>
  </si>
  <si>
    <t>1100321</t>
  </si>
  <si>
    <t>1100322</t>
  </si>
  <si>
    <t>粮油物资储备</t>
  </si>
  <si>
    <t>1100324</t>
  </si>
  <si>
    <t>灾害防治及应急管理</t>
  </si>
  <si>
    <t>1100399</t>
  </si>
  <si>
    <t>11006</t>
  </si>
  <si>
    <t>上解收入</t>
  </si>
  <si>
    <t>⭐返还性支出</t>
  </si>
  <si>
    <t>1100601</t>
  </si>
  <si>
    <t>体制上解收入</t>
  </si>
  <si>
    <t>⭐一般性转移支付</t>
  </si>
  <si>
    <t>1100602</t>
  </si>
  <si>
    <t>专项上解收入</t>
  </si>
  <si>
    <t>⭐专项转移支付</t>
  </si>
  <si>
    <t>11008</t>
  </si>
  <si>
    <t>上年结余收入</t>
  </si>
  <si>
    <t>23006</t>
  </si>
  <si>
    <t>上解支出</t>
  </si>
  <si>
    <t>1100801</t>
  </si>
  <si>
    <t>一般公共预算上年结余收入</t>
  </si>
  <si>
    <t>2300601</t>
  </si>
  <si>
    <t>体制上解支出</t>
  </si>
  <si>
    <t>2300602</t>
  </si>
  <si>
    <t>专项上解支出</t>
  </si>
  <si>
    <t>23008</t>
  </si>
  <si>
    <t>调出资金</t>
  </si>
  <si>
    <t>2300899</t>
  </si>
  <si>
    <t>其他调出资金</t>
  </si>
  <si>
    <t>23009</t>
  </si>
  <si>
    <t>年终结余</t>
  </si>
  <si>
    <t>2300901</t>
  </si>
  <si>
    <t>一般公共预算年终结余</t>
  </si>
  <si>
    <t>11009</t>
  </si>
  <si>
    <t>调入资金</t>
  </si>
  <si>
    <t>23011</t>
  </si>
  <si>
    <t>债务转贷支出</t>
  </si>
  <si>
    <t>1100901</t>
  </si>
  <si>
    <t>调入一般公共预算资金</t>
  </si>
  <si>
    <t>2301101</t>
  </si>
  <si>
    <t>地方政府一般债券转贷支出</t>
  </si>
  <si>
    <t>110090102</t>
  </si>
  <si>
    <t>从政府性基金预算调入一般公共预算</t>
  </si>
  <si>
    <t>2301102</t>
  </si>
  <si>
    <t>地方政府向外国政府借款转贷支出</t>
  </si>
  <si>
    <t>110090103</t>
  </si>
  <si>
    <t>从国有资本经营预算调入一般公共预算</t>
  </si>
  <si>
    <t>2301103</t>
  </si>
  <si>
    <t>地方政府向国际组织借款转贷支出</t>
  </si>
  <si>
    <t>110090199</t>
  </si>
  <si>
    <t>从其他资金调入一般公共预算</t>
  </si>
  <si>
    <t>2301104</t>
  </si>
  <si>
    <t>地方政府其他一般债务转贷支出</t>
  </si>
  <si>
    <t>11011</t>
  </si>
  <si>
    <t>债务转贷收入</t>
  </si>
  <si>
    <t>23015</t>
  </si>
  <si>
    <t>安排预算稳定调节基金</t>
  </si>
  <si>
    <t>1101101</t>
  </si>
  <si>
    <t>地方政府一般债务转贷收入</t>
  </si>
  <si>
    <t>23016</t>
  </si>
  <si>
    <t>补充预算周转金</t>
  </si>
  <si>
    <t>110110101</t>
  </si>
  <si>
    <t>地方政府一般债券转贷收入</t>
  </si>
  <si>
    <t>23021</t>
  </si>
  <si>
    <t>区域间转移性支出</t>
  </si>
  <si>
    <t>110110102</t>
  </si>
  <si>
    <t>地方政府向外国政府借款转贷收入</t>
  </si>
  <si>
    <t>2302101</t>
  </si>
  <si>
    <t>110110103</t>
  </si>
  <si>
    <t>地方政府向国际组织借款转贷收入</t>
  </si>
  <si>
    <t>2302102</t>
  </si>
  <si>
    <t>生态保护补偿转移性支出</t>
  </si>
  <si>
    <t>110110104</t>
  </si>
  <si>
    <t>地方政府其他一般债务转贷收入</t>
  </si>
  <si>
    <t>2302103</t>
  </si>
  <si>
    <t>土地指标调剂转移性支出</t>
  </si>
  <si>
    <t>11015</t>
  </si>
  <si>
    <t>动用预算稳定调节基金</t>
  </si>
  <si>
    <t>2302199</t>
  </si>
  <si>
    <t>其他转移性支出</t>
  </si>
  <si>
    <t>11021</t>
  </si>
  <si>
    <t>区域间转移性收入</t>
  </si>
  <si>
    <t>1102101</t>
  </si>
  <si>
    <t>接受其他地区援助收入</t>
  </si>
  <si>
    <t>1102102</t>
  </si>
  <si>
    <t>生态保护补偿转移性收入</t>
  </si>
  <si>
    <t>1102103</t>
  </si>
  <si>
    <t>土地指标调剂转移性收入</t>
  </si>
  <si>
    <t>1102199</t>
  </si>
  <si>
    <t>其他转移性收入</t>
  </si>
  <si>
    <t>105</t>
  </si>
  <si>
    <t>债务收入</t>
  </si>
  <si>
    <t>10504</t>
  </si>
  <si>
    <t>地方政府债务收入</t>
  </si>
  <si>
    <t>231</t>
  </si>
  <si>
    <t>债务还本支出</t>
  </si>
  <si>
    <t>1050401</t>
  </si>
  <si>
    <t>一般债务收入</t>
  </si>
  <si>
    <t>23103</t>
  </si>
  <si>
    <t>地方政府一般债务还本支出</t>
  </si>
  <si>
    <t>105040101</t>
  </si>
  <si>
    <t>地方政府一般债券收入</t>
  </si>
  <si>
    <t>2310301</t>
  </si>
  <si>
    <t>地方政府一般债券还本支出</t>
  </si>
  <si>
    <t>105040102</t>
  </si>
  <si>
    <t>地方政府向外国政府借款收入</t>
  </si>
  <si>
    <t>2310302</t>
  </si>
  <si>
    <t>地方政府向外国政府借款还本支出</t>
  </si>
  <si>
    <t>105040103</t>
  </si>
  <si>
    <t>地方政府向国际组织借款收入</t>
  </si>
  <si>
    <t>2310303</t>
  </si>
  <si>
    <t>地方政府向国际组织借款还本支出</t>
  </si>
  <si>
    <t>105040104</t>
  </si>
  <si>
    <t>地方政府其他一般债务收入</t>
  </si>
  <si>
    <t>2310399</t>
  </si>
  <si>
    <t>地方政府其他一般债务还本支出</t>
  </si>
  <si>
    <t>表三之二</t>
  </si>
  <si>
    <t>收支大类</t>
  </si>
  <si>
    <t>上年
执行数</t>
  </si>
  <si>
    <t>收支对象级次</t>
  </si>
  <si>
    <t>金额小计</t>
  </si>
  <si>
    <t>为上年执行数的%</t>
  </si>
  <si>
    <t>省级</t>
  </si>
  <si>
    <t>地市级</t>
  </si>
  <si>
    <t>中央级</t>
  </si>
  <si>
    <t>收入类</t>
  </si>
  <si>
    <t>支出类</t>
  </si>
  <si>
    <t>表三之三</t>
  </si>
  <si>
    <t>待偿债置换一般债券上年结余</t>
  </si>
  <si>
    <t>国债转贷资金上年结余</t>
  </si>
  <si>
    <t>待偿债置换一般债券结余</t>
  </si>
  <si>
    <t>国债转贷资金结余</t>
  </si>
  <si>
    <t>拨付国债转贷资金数</t>
  </si>
  <si>
    <t>表四</t>
  </si>
  <si>
    <t>2024年一般公共预算支出资金来源表</t>
  </si>
  <si>
    <t>合计</t>
  </si>
  <si>
    <t>财力安排</t>
  </si>
  <si>
    <t>专项转移支
付收入安排</t>
  </si>
  <si>
    <t>动用上年
结余安排</t>
  </si>
  <si>
    <t>政府债务资金</t>
  </si>
  <si>
    <t>其他资金</t>
  </si>
  <si>
    <t>代码</t>
  </si>
  <si>
    <t>名称</t>
  </si>
  <si>
    <t xml:space="preserve">⭐社会工作事务
</t>
  </si>
  <si>
    <t xml:space="preserve">⭐信访事务
</t>
  </si>
  <si>
    <t xml:space="preserve">⭐中医药事务
</t>
  </si>
  <si>
    <t xml:space="preserve">⭐疾病预防控制事务
</t>
  </si>
  <si>
    <t>表五</t>
  </si>
  <si>
    <t>2024年一般公共预算支出经济分类表</t>
  </si>
  <si>
    <t>单位:万元</t>
  </si>
  <si>
    <t>总计</t>
  </si>
  <si>
    <t>机关工资福利支出</t>
  </si>
  <si>
    <t>机关商品
和服务支出</t>
  </si>
  <si>
    <t xml:space="preserve">机关资          本性支出
</t>
  </si>
  <si>
    <t xml:space="preserve">机关资          本性支出      （基本建设）
</t>
  </si>
  <si>
    <t>对事业单位经常性补助</t>
  </si>
  <si>
    <t>对事业单位资本性补助</t>
  </si>
  <si>
    <t>对企
业补助</t>
  </si>
  <si>
    <t>对企业资本性支出</t>
  </si>
  <si>
    <t>对个人和
家庭的补助</t>
  </si>
  <si>
    <t>对社会保
障基金补助</t>
  </si>
  <si>
    <t>债务利息
及费用支出</t>
  </si>
  <si>
    <t>债务还
本支出</t>
  </si>
  <si>
    <t>转移
性支出</t>
  </si>
  <si>
    <t>预备费
及预留</t>
  </si>
  <si>
    <t>表六之一</t>
  </si>
  <si>
    <t>2024年一般公共预算收支明细表（查询表）</t>
  </si>
  <si>
    <t>行政区划编码</t>
  </si>
  <si>
    <t>地    区</t>
  </si>
  <si>
    <t>收       入</t>
  </si>
  <si>
    <t>收入合计</t>
  </si>
  <si>
    <t>税　　　　收　　　　收　　　　入</t>
  </si>
  <si>
    <t>非  税  收  入</t>
  </si>
  <si>
    <t>小计</t>
  </si>
  <si>
    <t>企业所得税退税</t>
  </si>
  <si>
    <t>行政事业
性收费收入</t>
  </si>
  <si>
    <t>10105</t>
  </si>
  <si>
    <t>629900000</t>
  </si>
  <si>
    <t>甘肃省全辖</t>
  </si>
  <si>
    <t>629800000</t>
  </si>
  <si>
    <t>甘肃省辖区</t>
  </si>
  <si>
    <t>620799000</t>
  </si>
  <si>
    <t>张掖市全辖</t>
  </si>
  <si>
    <t>620798000</t>
  </si>
  <si>
    <t>张掖市辖区</t>
  </si>
  <si>
    <t>620725000</t>
  </si>
  <si>
    <t>山丹县</t>
  </si>
  <si>
    <t>*结尾标记行</t>
  </si>
  <si>
    <t>表六之二</t>
  </si>
  <si>
    <t>支            出</t>
  </si>
  <si>
    <t>支出合计</t>
  </si>
  <si>
    <t>一般公共
服务支出</t>
  </si>
  <si>
    <t>文化旅游体
育与传媒支出</t>
  </si>
  <si>
    <t>社会保障
和就业支出</t>
  </si>
  <si>
    <t>资源勘探工
业信息等支出</t>
  </si>
  <si>
    <t>商业服务
业等支出</t>
  </si>
  <si>
    <t>援助其他
地区支出</t>
  </si>
  <si>
    <t>自然资源海
洋气象等支出</t>
  </si>
  <si>
    <t>粮油物资
储备支出</t>
  </si>
  <si>
    <t>灾害防治及
应急管理支出</t>
  </si>
  <si>
    <t>债务发行
费用支出</t>
  </si>
  <si>
    <t>表七之一</t>
  </si>
  <si>
    <t>2024年一般公共预算转移支付预算明细表（查询表）</t>
  </si>
  <si>
    <t>转移支付合计</t>
  </si>
  <si>
    <t>一般性转移支付</t>
  </si>
  <si>
    <t>一般性转
移支付小计</t>
  </si>
  <si>
    <t>体制补
助收入</t>
  </si>
  <si>
    <t>均衡性转
移支付收入</t>
  </si>
  <si>
    <t>县级基本财
力保障机制
奖补资金收入</t>
  </si>
  <si>
    <t>结算补
助收入</t>
  </si>
  <si>
    <t>企业事业单位
划转补助收入</t>
  </si>
  <si>
    <t>固定数额
补助收入</t>
  </si>
  <si>
    <t>住房保障共
同财政事权
转移支付收入</t>
  </si>
  <si>
    <t>其他共同
财政事权转
移支付收入</t>
  </si>
  <si>
    <t>其他一般性
转移支付收入</t>
  </si>
  <si>
    <t xml:space="preserve">*结尾标记行																																						
</t>
  </si>
  <si>
    <t>表七之二</t>
  </si>
  <si>
    <t>专项转移支付</t>
  </si>
  <si>
    <t>专项转移支付小计</t>
  </si>
  <si>
    <t>一般公
共服务</t>
  </si>
  <si>
    <t>文化旅游
体育与传媒</t>
  </si>
  <si>
    <t>社会保
障和就业</t>
  </si>
  <si>
    <t>资源勘探
工业信息等</t>
  </si>
  <si>
    <t>商业服
务业等</t>
  </si>
  <si>
    <t>自然资源
海洋气象等</t>
  </si>
  <si>
    <t>粮油物
资储备</t>
  </si>
  <si>
    <t>灾害防治
及应急管理</t>
  </si>
  <si>
    <t>表八</t>
  </si>
  <si>
    <t>2024年一般公共预算支出“三公”经费预算表</t>
  </si>
  <si>
    <t>项目名称</t>
  </si>
  <si>
    <t>上年预算数</t>
  </si>
  <si>
    <t>上年执行数</t>
  </si>
  <si>
    <t>因公出国（境）费</t>
  </si>
  <si>
    <t>公务用车购置及运行费</t>
  </si>
  <si>
    <t>公务用车购置费</t>
  </si>
  <si>
    <t>公务用车运行费</t>
  </si>
  <si>
    <t>公务接待费</t>
  </si>
  <si>
    <t>表九之一</t>
  </si>
  <si>
    <t>2024年政府性基金预算收支表</t>
  </si>
  <si>
    <t>10301</t>
  </si>
  <si>
    <t>政府性基金收入</t>
  </si>
  <si>
    <t>1030102</t>
  </si>
  <si>
    <t>农网还贷资金收入</t>
  </si>
  <si>
    <t>20610</t>
  </si>
  <si>
    <t>核电站乏燃料处理处置基金支出</t>
  </si>
  <si>
    <t>103010202</t>
  </si>
  <si>
    <t>地方农网还贷资金收入</t>
  </si>
  <si>
    <t>2061001</t>
  </si>
  <si>
    <t>乏燃料运输</t>
  </si>
  <si>
    <t>1030112</t>
  </si>
  <si>
    <t>海南省高等级公路车辆通行附加费收入</t>
  </si>
  <si>
    <t>2061002</t>
  </si>
  <si>
    <t>乏燃料离堆贮存</t>
  </si>
  <si>
    <t>1030129</t>
  </si>
  <si>
    <t>国家电影事业发展专项资金收入</t>
  </si>
  <si>
    <t>2061003</t>
  </si>
  <si>
    <t>乏燃料后处理</t>
  </si>
  <si>
    <t>1030146</t>
  </si>
  <si>
    <t>国有土地收益基金收入</t>
  </si>
  <si>
    <t>2061004</t>
  </si>
  <si>
    <t>高放废物的处理处置</t>
  </si>
  <si>
    <t>1030147</t>
  </si>
  <si>
    <t>农业土地开发资金收入</t>
  </si>
  <si>
    <t>2061005</t>
  </si>
  <si>
    <t>乏燃料后处理厂的建设、运行、改造和退役</t>
  </si>
  <si>
    <t>1030148</t>
  </si>
  <si>
    <t>国有土地使用权出让收入</t>
  </si>
  <si>
    <t>2061099</t>
  </si>
  <si>
    <t>其他乏燃料处理处置基金支出</t>
  </si>
  <si>
    <t>103014801</t>
  </si>
  <si>
    <t>土地出让价款收入</t>
  </si>
  <si>
    <t>103014802</t>
  </si>
  <si>
    <t>补缴的土地价款</t>
  </si>
  <si>
    <t>20707</t>
  </si>
  <si>
    <t>国家电影事业发展专项资金安排的支出</t>
  </si>
  <si>
    <t>103014803</t>
  </si>
  <si>
    <t>划拨土地收入</t>
  </si>
  <si>
    <t>2070701</t>
  </si>
  <si>
    <t>资助国产影片放映</t>
  </si>
  <si>
    <t>103014898</t>
  </si>
  <si>
    <t>缴纳新增建设用地土地有偿使用费</t>
  </si>
  <si>
    <t>2070702</t>
  </si>
  <si>
    <t>资助影院建设</t>
  </si>
  <si>
    <t>103014899</t>
  </si>
  <si>
    <t>其他土地出让收入</t>
  </si>
  <si>
    <t>2070703</t>
  </si>
  <si>
    <t>资助少数民族语电影译制</t>
  </si>
  <si>
    <t>1030150</t>
  </si>
  <si>
    <t>大中型水库库区基金收入</t>
  </si>
  <si>
    <t>2070704</t>
  </si>
  <si>
    <t>购买农村电影公益性放映版权服务</t>
  </si>
  <si>
    <t>103015002</t>
  </si>
  <si>
    <t>地方大中型水库库区基金收入</t>
  </si>
  <si>
    <t>2070799</t>
  </si>
  <si>
    <t>其他国家电影事业发展专项资金支出</t>
  </si>
  <si>
    <t>1030155</t>
  </si>
  <si>
    <t>彩票公益金收入</t>
  </si>
  <si>
    <t>20709</t>
  </si>
  <si>
    <t>旅游发展基金支出</t>
  </si>
  <si>
    <t>103015501</t>
  </si>
  <si>
    <t>福利彩票公益金收入</t>
  </si>
  <si>
    <t>2070901</t>
  </si>
  <si>
    <t>宣传促销</t>
  </si>
  <si>
    <t>103015502</t>
  </si>
  <si>
    <t>体育彩票公益金收入</t>
  </si>
  <si>
    <t>2070902</t>
  </si>
  <si>
    <t>行业规划</t>
  </si>
  <si>
    <t>1030156</t>
  </si>
  <si>
    <t>城市基础设施配套费收入</t>
  </si>
  <si>
    <t>2070903</t>
  </si>
  <si>
    <t>旅游事业补助</t>
  </si>
  <si>
    <t>1030157</t>
  </si>
  <si>
    <t>小型水库移民扶助基金收入</t>
  </si>
  <si>
    <t>2070904</t>
  </si>
  <si>
    <t>地方旅游开发项目补助</t>
  </si>
  <si>
    <t>1030158</t>
  </si>
  <si>
    <t>国家重大水利工程建设基金收入</t>
  </si>
  <si>
    <t>2070999</t>
  </si>
  <si>
    <t>其他旅游发展基金支出</t>
  </si>
  <si>
    <t>103015803</t>
  </si>
  <si>
    <t>地方重大水利工程建设资金</t>
  </si>
  <si>
    <t>20710</t>
  </si>
  <si>
    <t>国家电影事业发展专项资金对应专项债务收入安排的支出</t>
  </si>
  <si>
    <t>1030159</t>
  </si>
  <si>
    <t>车辆通行费</t>
  </si>
  <si>
    <t>2071001</t>
  </si>
  <si>
    <t>资助城市影院</t>
  </si>
  <si>
    <t>1030178</t>
  </si>
  <si>
    <t>污水处理费收入</t>
  </si>
  <si>
    <t>2071099</t>
  </si>
  <si>
    <t>其他国家电影事业发展专项资金对应专项债务收入支出</t>
  </si>
  <si>
    <t>1030180</t>
  </si>
  <si>
    <t>彩票发行机构和彩票销售机构的业务费用</t>
  </si>
  <si>
    <t>103018003</t>
  </si>
  <si>
    <t>福利彩票销售机构的业务费用</t>
  </si>
  <si>
    <t>21160</t>
  </si>
  <si>
    <t>可再生能源电价附加收入安排的支出</t>
  </si>
  <si>
    <t>103018004</t>
  </si>
  <si>
    <t>体育彩票销售机构的业务费用</t>
  </si>
  <si>
    <t>2116001</t>
  </si>
  <si>
    <t>风力发电补助</t>
  </si>
  <si>
    <t>103018005</t>
  </si>
  <si>
    <t>彩票兑奖周转金</t>
  </si>
  <si>
    <t>2116002</t>
  </si>
  <si>
    <t>太阳能发电补助</t>
  </si>
  <si>
    <t>103018006</t>
  </si>
  <si>
    <t>彩票发行销售风险基金</t>
  </si>
  <si>
    <t>2116003</t>
  </si>
  <si>
    <t>生物质能发电补助</t>
  </si>
  <si>
    <t>103018007</t>
  </si>
  <si>
    <t>彩票市场调控资金收入</t>
  </si>
  <si>
    <t>2116099</t>
  </si>
  <si>
    <t>其他可再生能源电价附加收入安排的支出</t>
  </si>
  <si>
    <t>1030199</t>
  </si>
  <si>
    <t>其他政府性基金收入</t>
  </si>
  <si>
    <t>21161</t>
  </si>
  <si>
    <t>废弃电器电子产品处理基金支出</t>
  </si>
  <si>
    <t>10310</t>
  </si>
  <si>
    <t>专项债务对应项目专项收入</t>
  </si>
  <si>
    <t>2116101</t>
  </si>
  <si>
    <t>回收处理费用补贴</t>
  </si>
  <si>
    <t>1031003</t>
  </si>
  <si>
    <t>海南省高等级公路车辆通行附加费专项债务对应项目专项收入</t>
  </si>
  <si>
    <t>2116102</t>
  </si>
  <si>
    <t>信息系统建设</t>
  </si>
  <si>
    <t>1031005</t>
  </si>
  <si>
    <t>国家电影事业发展专项资金专项债务对应项目专项收入</t>
  </si>
  <si>
    <t>2116103</t>
  </si>
  <si>
    <t>基金征管经费</t>
  </si>
  <si>
    <t>1031006</t>
  </si>
  <si>
    <t>国有土地使用权出让金专项债务对应项目专项收入</t>
  </si>
  <si>
    <t>2116104</t>
  </si>
  <si>
    <t>其他废弃电器电子产品处理基金支出</t>
  </si>
  <si>
    <t>103100601</t>
  </si>
  <si>
    <t>土地储备专项债券对应项目专项收入</t>
  </si>
  <si>
    <t>103100602</t>
  </si>
  <si>
    <t>棚户区改造专项债券对应项目专项收入</t>
  </si>
  <si>
    <t>21208</t>
  </si>
  <si>
    <t>国有土地使用权出让收入安排的支出</t>
  </si>
  <si>
    <t>103100699</t>
  </si>
  <si>
    <t>其他国有土地使用权出让金专项债务对应项目专项收入</t>
  </si>
  <si>
    <t>2120801</t>
  </si>
  <si>
    <t>征地和拆迁补偿支出</t>
  </si>
  <si>
    <t>1031008</t>
  </si>
  <si>
    <t>农业土地开发资金专项债务对应项目专项收入</t>
  </si>
  <si>
    <t>2120802</t>
  </si>
  <si>
    <t>土地开发支出</t>
  </si>
  <si>
    <t>1031009</t>
  </si>
  <si>
    <t>大中型水库库区基金专项债务对应项目专项收入</t>
  </si>
  <si>
    <t>2120803</t>
  </si>
  <si>
    <t>城市建设支出</t>
  </si>
  <si>
    <t>1031010</t>
  </si>
  <si>
    <t>城市基础设施配套费专项债务对应项目专项收入</t>
  </si>
  <si>
    <t>2120804</t>
  </si>
  <si>
    <t>农村基础设施建设支出</t>
  </si>
  <si>
    <t>1031011</t>
  </si>
  <si>
    <t>小型水库移民扶助基金专项债务对应项目专项收入</t>
  </si>
  <si>
    <t>2120805</t>
  </si>
  <si>
    <t>补助被征地农民支出</t>
  </si>
  <si>
    <t>1031012</t>
  </si>
  <si>
    <t>国家重大水利工程建设基金专项债务对应项目专项收入</t>
  </si>
  <si>
    <t>2120806</t>
  </si>
  <si>
    <t>土地出让业务支出</t>
  </si>
  <si>
    <t>1031013</t>
  </si>
  <si>
    <t>车辆通行费专项债务对应项目专项收入</t>
  </si>
  <si>
    <t>2120807</t>
  </si>
  <si>
    <t>廉租住房支出</t>
  </si>
  <si>
    <t>103101301</t>
  </si>
  <si>
    <t>政府收费公路专项债券对应项目专项收入</t>
  </si>
  <si>
    <t>2120809</t>
  </si>
  <si>
    <t>支付破产或改制企业职工安置费</t>
  </si>
  <si>
    <t>103101399</t>
  </si>
  <si>
    <t>其他车辆通行费专项债务对应项目专项收入</t>
  </si>
  <si>
    <t>2120810</t>
  </si>
  <si>
    <t>棚户区改造支出</t>
  </si>
  <si>
    <t>1031014</t>
  </si>
  <si>
    <t>污水处理费专项债务对应项目专项收入</t>
  </si>
  <si>
    <t>2120811</t>
  </si>
  <si>
    <t>公共租赁住房支出</t>
  </si>
  <si>
    <t>1031099</t>
  </si>
  <si>
    <t>其他政府性基金专项债务对应项目专项收入</t>
  </si>
  <si>
    <t>2120813</t>
  </si>
  <si>
    <t>103109998</t>
  </si>
  <si>
    <t>其他地方自行试点项目收益专项债券对应项目专项收入</t>
  </si>
  <si>
    <t>2120814</t>
  </si>
  <si>
    <t>农业生产发展支出</t>
  </si>
  <si>
    <t>103109999</t>
  </si>
  <si>
    <t>2120815</t>
  </si>
  <si>
    <t>农村社会事业支出</t>
  </si>
  <si>
    <t>2120816</t>
  </si>
  <si>
    <t>农业农村生态环境支出</t>
  </si>
  <si>
    <t>2120899</t>
  </si>
  <si>
    <t>其他国有土地使用权出让收入安排的支出</t>
  </si>
  <si>
    <t>21210</t>
  </si>
  <si>
    <t>国有土地收益基金安排的支出</t>
  </si>
  <si>
    <t>2121001</t>
  </si>
  <si>
    <t>2121002</t>
  </si>
  <si>
    <t>2121099</t>
  </si>
  <si>
    <t>其他国有土地收益基金支出</t>
  </si>
  <si>
    <t>21211</t>
  </si>
  <si>
    <t>农业土地开发资金安排的支出</t>
  </si>
  <si>
    <t>21213</t>
  </si>
  <si>
    <t>城市基础设施配套费安排的支出</t>
  </si>
  <si>
    <t>2121301</t>
  </si>
  <si>
    <t>城市公共设施</t>
  </si>
  <si>
    <t>2121302</t>
  </si>
  <si>
    <t>城市环境卫生</t>
  </si>
  <si>
    <t>2121303</t>
  </si>
  <si>
    <t>公有房屋</t>
  </si>
  <si>
    <t>2121304</t>
  </si>
  <si>
    <t>城市防洪</t>
  </si>
  <si>
    <t>2121399</t>
  </si>
  <si>
    <t>其他城市基础设施配套费安排的支出</t>
  </si>
  <si>
    <t>21214</t>
  </si>
  <si>
    <t>污水处理费安排的支出</t>
  </si>
  <si>
    <t>2121401</t>
  </si>
  <si>
    <t>污水处理设施建设和运营</t>
  </si>
  <si>
    <t>2121402</t>
  </si>
  <si>
    <t>代征手续费</t>
  </si>
  <si>
    <t>2121499</t>
  </si>
  <si>
    <t>其他污水处理费安排的支出</t>
  </si>
  <si>
    <t>21215</t>
  </si>
  <si>
    <t>土地储备专项债券收入安排的支出</t>
  </si>
  <si>
    <t>2121501</t>
  </si>
  <si>
    <t>2121502</t>
  </si>
  <si>
    <t>2121599</t>
  </si>
  <si>
    <t>其他土地储备专项债券收入安排的支出</t>
  </si>
  <si>
    <t>21216</t>
  </si>
  <si>
    <t>棚户区改造专项债券收入安排的支出</t>
  </si>
  <si>
    <t>2121601</t>
  </si>
  <si>
    <t>2121602</t>
  </si>
  <si>
    <t>2121699</t>
  </si>
  <si>
    <t>其他棚户区改造专项债券收入安排的支出</t>
  </si>
  <si>
    <t>21217</t>
  </si>
  <si>
    <t>城市基础设施配套费对应专项债务收入安排的支出</t>
  </si>
  <si>
    <t>2121701</t>
  </si>
  <si>
    <t>2121702</t>
  </si>
  <si>
    <t>2121703</t>
  </si>
  <si>
    <t>2121704</t>
  </si>
  <si>
    <t>2121799</t>
  </si>
  <si>
    <t>其他城市基础设施配套费对应专项债务收入安排的支出</t>
  </si>
  <si>
    <t>21218</t>
  </si>
  <si>
    <t>污水处理费对应专项债务收入安排的支出</t>
  </si>
  <si>
    <t>2121801</t>
  </si>
  <si>
    <t>2121899</t>
  </si>
  <si>
    <t>其他污水处理费对应专项债务收入安排的支出</t>
  </si>
  <si>
    <t>21219</t>
  </si>
  <si>
    <t>国有土地使用权出让收入对应专项债务收入安排的支出</t>
  </si>
  <si>
    <t>2121901</t>
  </si>
  <si>
    <t>2121902</t>
  </si>
  <si>
    <t>2121903</t>
  </si>
  <si>
    <t>2121904</t>
  </si>
  <si>
    <t>2121905</t>
  </si>
  <si>
    <t>2121906</t>
  </si>
  <si>
    <t>2121907</t>
  </si>
  <si>
    <t>2121999</t>
  </si>
  <si>
    <t>其他国有土地使用权出让收入对应专项债务收入安排的支出</t>
  </si>
  <si>
    <t>21366</t>
  </si>
  <si>
    <t>大中型水库库区基金安排的支出</t>
  </si>
  <si>
    <t>2136601</t>
  </si>
  <si>
    <t>基础设施建设和经济发展</t>
  </si>
  <si>
    <t>2136602</t>
  </si>
  <si>
    <t>解决移民遗留问题</t>
  </si>
  <si>
    <t>2136603</t>
  </si>
  <si>
    <t>库区防护工程维护</t>
  </si>
  <si>
    <t>2136699</t>
  </si>
  <si>
    <t>其他大中型水库库区基金支出</t>
  </si>
  <si>
    <t>21367</t>
  </si>
  <si>
    <t>三峡水库库区基金支出</t>
  </si>
  <si>
    <t>2136701</t>
  </si>
  <si>
    <t>2136702</t>
  </si>
  <si>
    <t>2136703</t>
  </si>
  <si>
    <t>库区维护和管理</t>
  </si>
  <si>
    <t>2136799</t>
  </si>
  <si>
    <t>其他三峡水库库区基金支出</t>
  </si>
  <si>
    <t>21369</t>
  </si>
  <si>
    <t>国家重大水利工程建设基金安排的支出</t>
  </si>
  <si>
    <t>2136901</t>
  </si>
  <si>
    <t>2136902</t>
  </si>
  <si>
    <t>三峡后续工作</t>
  </si>
  <si>
    <t>2136903</t>
  </si>
  <si>
    <t>地方重大水利工程建设</t>
  </si>
  <si>
    <t>2136999</t>
  </si>
  <si>
    <t>其他重大水利工程建设基金支出</t>
  </si>
  <si>
    <t>21370</t>
  </si>
  <si>
    <t>大中型水库库区基金对应专项债务收入安排的支出</t>
  </si>
  <si>
    <t>2137001</t>
  </si>
  <si>
    <t>2137099</t>
  </si>
  <si>
    <t>其他大中型水库库区基金对应专项债务收入支出</t>
  </si>
  <si>
    <t>21371</t>
  </si>
  <si>
    <t>国家重大水利工程建设基金对应专项债务收入安排的支出</t>
  </si>
  <si>
    <t>2137101</t>
  </si>
  <si>
    <t>2137102</t>
  </si>
  <si>
    <t>三峡工程后续工作</t>
  </si>
  <si>
    <t>2137103</t>
  </si>
  <si>
    <t>2137199</t>
  </si>
  <si>
    <t>其他重大水利工程建设基金对应专项债务收入支出</t>
  </si>
  <si>
    <t xml:space="preserve">⭐大中型水库移民后期扶持基金支出
</t>
  </si>
  <si>
    <t xml:space="preserve">⭐移民补助
</t>
  </si>
  <si>
    <t xml:space="preserve">⭐基础设施建设和经济发展
</t>
  </si>
  <si>
    <t xml:space="preserve">⭐其他大中型水库移民后期扶持基金支出
</t>
  </si>
  <si>
    <t xml:space="preserve">⭐小型水库移民扶助基金安排的支出
</t>
  </si>
  <si>
    <t xml:space="preserve">⭐其他小型水库移民扶助基金支出
</t>
  </si>
  <si>
    <t xml:space="preserve">⭐小型水库移民扶助基金对应专项债务收入安排的支出
</t>
  </si>
  <si>
    <t xml:space="preserve">⭐其他小型水库移民扶助基金对应专项债务收入安排的支出
</t>
  </si>
  <si>
    <t>21460</t>
  </si>
  <si>
    <t>海南省高等级公路车辆通行附加费安排的支出</t>
  </si>
  <si>
    <t>2146001</t>
  </si>
  <si>
    <t>2146002</t>
  </si>
  <si>
    <t>2146003</t>
  </si>
  <si>
    <t>公路还贷</t>
  </si>
  <si>
    <t>2146099</t>
  </si>
  <si>
    <t>其他海南省高等级公路车辆通行附加费安排的支出</t>
  </si>
  <si>
    <t>21462</t>
  </si>
  <si>
    <t>车辆通行费安排的支出</t>
  </si>
  <si>
    <t>2146201</t>
  </si>
  <si>
    <t>2146202</t>
  </si>
  <si>
    <t>政府还贷公路养护</t>
  </si>
  <si>
    <t>2146203</t>
  </si>
  <si>
    <t>政府还贷公路管理</t>
  </si>
  <si>
    <t>2146299</t>
  </si>
  <si>
    <t>其他车辆通行费安排的支出</t>
  </si>
  <si>
    <t>21464</t>
  </si>
  <si>
    <t>铁路建设基金支出</t>
  </si>
  <si>
    <t>2146401</t>
  </si>
  <si>
    <t>铁路建设投资</t>
  </si>
  <si>
    <t>2146402</t>
  </si>
  <si>
    <t>购置铁路机车车辆</t>
  </si>
  <si>
    <t>2146403</t>
  </si>
  <si>
    <t>铁路还贷</t>
  </si>
  <si>
    <t>2146404</t>
  </si>
  <si>
    <t>建设项目铺底资金</t>
  </si>
  <si>
    <t>2146405</t>
  </si>
  <si>
    <t>勘测设计</t>
  </si>
  <si>
    <t>2146406</t>
  </si>
  <si>
    <t>注册资本金</t>
  </si>
  <si>
    <t>2146407</t>
  </si>
  <si>
    <t>周转资金</t>
  </si>
  <si>
    <t>2146499</t>
  </si>
  <si>
    <t>其他铁路建设基金支出</t>
  </si>
  <si>
    <t>21468</t>
  </si>
  <si>
    <t>船舶油污损害赔偿基金支出</t>
  </si>
  <si>
    <t>2146801</t>
  </si>
  <si>
    <t>应急处置费用</t>
  </si>
  <si>
    <t>2146802</t>
  </si>
  <si>
    <t>控制清除污染</t>
  </si>
  <si>
    <t>2146803</t>
  </si>
  <si>
    <t>损失补偿</t>
  </si>
  <si>
    <t>2146804</t>
  </si>
  <si>
    <t>生态恢复</t>
  </si>
  <si>
    <t>2146805</t>
  </si>
  <si>
    <t>监视监测</t>
  </si>
  <si>
    <t>2146899</t>
  </si>
  <si>
    <t>其他船舶油污损害赔偿基金支出</t>
  </si>
  <si>
    <t>21469</t>
  </si>
  <si>
    <t>民航发展基金支出</t>
  </si>
  <si>
    <t>2146901</t>
  </si>
  <si>
    <t>民航机场建设</t>
  </si>
  <si>
    <t>2146902</t>
  </si>
  <si>
    <t>2146903</t>
  </si>
  <si>
    <t>民航安全</t>
  </si>
  <si>
    <t>2146904</t>
  </si>
  <si>
    <t>航线和机场补贴</t>
  </si>
  <si>
    <t>2146906</t>
  </si>
  <si>
    <t>民航节能减排</t>
  </si>
  <si>
    <t>2146907</t>
  </si>
  <si>
    <t>通用航空发展</t>
  </si>
  <si>
    <t>2146908</t>
  </si>
  <si>
    <t>征管经费</t>
  </si>
  <si>
    <t>2146909</t>
  </si>
  <si>
    <t>民航科教和信息建设</t>
  </si>
  <si>
    <t>2146999</t>
  </si>
  <si>
    <t>其他民航发展基金支出</t>
  </si>
  <si>
    <t>21470</t>
  </si>
  <si>
    <t>海南省高等级公路车辆通行附加费对应专项债务收入安排的支出</t>
  </si>
  <si>
    <t>2147001</t>
  </si>
  <si>
    <t>2147099</t>
  </si>
  <si>
    <t>其他海南省高等级公路车辆通行附加费对应专项债务收入安排的支出</t>
  </si>
  <si>
    <t>21471</t>
  </si>
  <si>
    <t>政府收费公路专项债券收入安排的支出</t>
  </si>
  <si>
    <t>2147101</t>
  </si>
  <si>
    <t>2147199</t>
  </si>
  <si>
    <t>其他政府收费公路专项债券收入安排的支出</t>
  </si>
  <si>
    <t>21472</t>
  </si>
  <si>
    <t>车辆通行费对应专项债务收入安排的支出</t>
  </si>
  <si>
    <t>21562</t>
  </si>
  <si>
    <t>农网还贷资金支出</t>
  </si>
  <si>
    <t>2156201</t>
  </si>
  <si>
    <t>中央农网还贷资金支出</t>
  </si>
  <si>
    <t>2156202</t>
  </si>
  <si>
    <t>地方农网还贷资金支出</t>
  </si>
  <si>
    <t>2156299</t>
  </si>
  <si>
    <t>其他农网还贷资金支出</t>
  </si>
  <si>
    <t>⭐金融调控支出</t>
  </si>
  <si>
    <t>2170402</t>
  </si>
  <si>
    <t>中央特别国债经营基金支出</t>
  </si>
  <si>
    <t>2170403</t>
  </si>
  <si>
    <t>中央特别国债经营基金财务支出</t>
  </si>
  <si>
    <t>22904</t>
  </si>
  <si>
    <t>其他政府性基金及对应专项债务收入安排的支出</t>
  </si>
  <si>
    <t>2290401</t>
  </si>
  <si>
    <t>其他政府性基金安排的支出</t>
  </si>
  <si>
    <t>2290402</t>
  </si>
  <si>
    <t>其他地方自行试点项目收益专项债券收入安排的支出</t>
  </si>
  <si>
    <t>2290403</t>
  </si>
  <si>
    <t>其他政府性基金债务收入安排的支出</t>
  </si>
  <si>
    <t>22908</t>
  </si>
  <si>
    <t>彩票发行销售机构业务费安排的支出</t>
  </si>
  <si>
    <t>2290802</t>
  </si>
  <si>
    <t>福利彩票发行机构的业务费支出</t>
  </si>
  <si>
    <t>2290803</t>
  </si>
  <si>
    <t>体育彩票发行机构的业务费支出</t>
  </si>
  <si>
    <t>2290804</t>
  </si>
  <si>
    <t>福利彩票销售机构的业务费支出</t>
  </si>
  <si>
    <t>2290805</t>
  </si>
  <si>
    <t>体育彩票销售机构的业务费支出</t>
  </si>
  <si>
    <t>2290806</t>
  </si>
  <si>
    <t>彩票兑奖周转金支出</t>
  </si>
  <si>
    <t>2290807</t>
  </si>
  <si>
    <t>彩票发行销售风险基金支出</t>
  </si>
  <si>
    <t>2290808</t>
  </si>
  <si>
    <t>彩票市场调控资金支出</t>
  </si>
  <si>
    <t>2290899</t>
  </si>
  <si>
    <t>其他彩票发行销售机构业务费安排的支出</t>
  </si>
  <si>
    <t>22909</t>
  </si>
  <si>
    <t>抗疫特别国债财务基金支出</t>
  </si>
  <si>
    <t xml:space="preserve">⭐抗疫特别国债经营基金支出
</t>
  </si>
  <si>
    <t>22960</t>
  </si>
  <si>
    <t>彩票公益金安排的支出</t>
  </si>
  <si>
    <t>2296001</t>
  </si>
  <si>
    <t>用于补充全国社会保障基金的彩票公益金支出</t>
  </si>
  <si>
    <t>2296002</t>
  </si>
  <si>
    <t>用于社会福利的彩票公益金支出</t>
  </si>
  <si>
    <t>2296003</t>
  </si>
  <si>
    <t>用于体育事业的彩票公益金支出</t>
  </si>
  <si>
    <t>2296004</t>
  </si>
  <si>
    <t>用于教育事业的彩票公益金支出</t>
  </si>
  <si>
    <t>2296005</t>
  </si>
  <si>
    <t>用于红十字事业的彩票公益金支出</t>
  </si>
  <si>
    <t>2296006</t>
  </si>
  <si>
    <t>用于残疾人事业的彩票公益金支出</t>
  </si>
  <si>
    <t>2296010</t>
  </si>
  <si>
    <t>用于文化事业的彩票公益金支出</t>
  </si>
  <si>
    <t>2296011</t>
  </si>
  <si>
    <t>用于巩固脱贫攻坚成果衔接乡村振兴的彩票公益金支出</t>
  </si>
  <si>
    <t>2296012</t>
  </si>
  <si>
    <t>用于法律援助的彩票公益金支出</t>
  </si>
  <si>
    <t>2296013</t>
  </si>
  <si>
    <t>用于城乡医疗救助的彩票公益金支出</t>
  </si>
  <si>
    <t>2296099</t>
  </si>
  <si>
    <t>用于其他社会公益事业的彩票公益金支出</t>
  </si>
  <si>
    <t>23204</t>
  </si>
  <si>
    <t>地方政府专项债务付息支出</t>
  </si>
  <si>
    <t>2320401</t>
  </si>
  <si>
    <t>海南省高等级公路车辆通行附加费债务付息支出</t>
  </si>
  <si>
    <t>2320405</t>
  </si>
  <si>
    <t>国家电影事业发展专项资金债务付息支出</t>
  </si>
  <si>
    <t>2320411</t>
  </si>
  <si>
    <t>国有土地使用权出让金债务付息支出</t>
  </si>
  <si>
    <t>2320413</t>
  </si>
  <si>
    <t>农业土地开发资金债务付息支出</t>
  </si>
  <si>
    <t>2320414</t>
  </si>
  <si>
    <t>大中型水库库区基金债务付息支出</t>
  </si>
  <si>
    <t>2320416</t>
  </si>
  <si>
    <t>城市基础设施配套费债务付息支出</t>
  </si>
  <si>
    <t>2320417</t>
  </si>
  <si>
    <t>小型水库移民扶助基金债务付息支出</t>
  </si>
  <si>
    <t>2320418</t>
  </si>
  <si>
    <t>国家重大水利工程建设基金债务付息支出</t>
  </si>
  <si>
    <t>2320419</t>
  </si>
  <si>
    <t>车辆通行费债务付息支出</t>
  </si>
  <si>
    <t>2320420</t>
  </si>
  <si>
    <t>污水处理费债务付息支出</t>
  </si>
  <si>
    <t>2320431</t>
  </si>
  <si>
    <t>土地储备专项债券付息支出</t>
  </si>
  <si>
    <t>2320432</t>
  </si>
  <si>
    <t>政府收费公路专项债券付息支出</t>
  </si>
  <si>
    <t>2320433</t>
  </si>
  <si>
    <t>棚户区改造专项债券付息支出</t>
  </si>
  <si>
    <t>2320498</t>
  </si>
  <si>
    <t>其他地方自行试点项目收益专项债券付息支出</t>
  </si>
  <si>
    <t>2320499</t>
  </si>
  <si>
    <t>其他政府性基金债务付息支出</t>
  </si>
  <si>
    <t>23304</t>
  </si>
  <si>
    <t>地方政府专项债务发行费用支出</t>
  </si>
  <si>
    <t>2330401</t>
  </si>
  <si>
    <t>海南省高等级公路车辆通行附加费债务发行费用支出</t>
  </si>
  <si>
    <t>2330405</t>
  </si>
  <si>
    <t>国家电影事业发展专项资金债务发行费用支出</t>
  </si>
  <si>
    <t>2330411</t>
  </si>
  <si>
    <t>国有土地使用权出让金债务发行费用支出</t>
  </si>
  <si>
    <t>2330413</t>
  </si>
  <si>
    <t>农业土地开发资金债务发行费用支出</t>
  </si>
  <si>
    <t>2330414</t>
  </si>
  <si>
    <t>大中型水库库区基金债务发行费用支出</t>
  </si>
  <si>
    <t>2330416</t>
  </si>
  <si>
    <t>城市基础设施配套费债务发行费用支出</t>
  </si>
  <si>
    <t>2330417</t>
  </si>
  <si>
    <t>小型水库移民扶助基金债务发行费用支出</t>
  </si>
  <si>
    <t>2330418</t>
  </si>
  <si>
    <t>国家重大水利工程建设基金债务发行费用支出</t>
  </si>
  <si>
    <t>2330419</t>
  </si>
  <si>
    <t>车辆通行费债务发行费用支出</t>
  </si>
  <si>
    <t>2330420</t>
  </si>
  <si>
    <t>污水处理费债务发行费用支出</t>
  </si>
  <si>
    <t>2330431</t>
  </si>
  <si>
    <t>土地储备专项债券发行费用支出</t>
  </si>
  <si>
    <t>2330432</t>
  </si>
  <si>
    <t>政府收费公路专项债券发行费用支出</t>
  </si>
  <si>
    <t>2330433</t>
  </si>
  <si>
    <t>棚户区改造专项债券发行费用支出</t>
  </si>
  <si>
    <t>2330498</t>
  </si>
  <si>
    <t>其他地方自行试点项目收益专项债券发行费用支出</t>
  </si>
  <si>
    <t>2330499</t>
  </si>
  <si>
    <t>其他政府性基金债务发行费用支出</t>
  </si>
  <si>
    <t>234</t>
  </si>
  <si>
    <t>抗疫特别国债安排的支出</t>
  </si>
  <si>
    <t>23401</t>
  </si>
  <si>
    <t>基础设施建设</t>
  </si>
  <si>
    <t>2340101</t>
  </si>
  <si>
    <t>公共卫生体系建设</t>
  </si>
  <si>
    <t>2340102</t>
  </si>
  <si>
    <t>重大疫情防控救治体系建设</t>
  </si>
  <si>
    <t>2340103</t>
  </si>
  <si>
    <t>粮食安全</t>
  </si>
  <si>
    <t>2340104</t>
  </si>
  <si>
    <t>能源安全</t>
  </si>
  <si>
    <t>2340105</t>
  </si>
  <si>
    <t>应急物资保障</t>
  </si>
  <si>
    <t>2340106</t>
  </si>
  <si>
    <t>产业链改造升级</t>
  </si>
  <si>
    <t>2340107</t>
  </si>
  <si>
    <t>城镇老旧小区改造</t>
  </si>
  <si>
    <t>2340108</t>
  </si>
  <si>
    <t>生态环境治理</t>
  </si>
  <si>
    <t>2340109</t>
  </si>
  <si>
    <t>交通基础设施建设</t>
  </si>
  <si>
    <t>2340110</t>
  </si>
  <si>
    <t>市政设施建设</t>
  </si>
  <si>
    <t>2340111</t>
  </si>
  <si>
    <t>重大区域规划基础设施建设</t>
  </si>
  <si>
    <t>2340199</t>
  </si>
  <si>
    <t>其他基础设施建设</t>
  </si>
  <si>
    <t>23402</t>
  </si>
  <si>
    <t>抗疫相关支出</t>
  </si>
  <si>
    <t>2340201</t>
  </si>
  <si>
    <t>2340202</t>
  </si>
  <si>
    <t>2340203</t>
  </si>
  <si>
    <t>创业担保贷款贴息</t>
  </si>
  <si>
    <t>2340204</t>
  </si>
  <si>
    <t>援企稳岗补贴</t>
  </si>
  <si>
    <t>2340205</t>
  </si>
  <si>
    <t>困难群众基本生活补助</t>
  </si>
  <si>
    <t>2340299</t>
  </si>
  <si>
    <t>其他抗疫相关支出</t>
  </si>
  <si>
    <t>23004</t>
  </si>
  <si>
    <t>政府性基金转移支付</t>
  </si>
  <si>
    <t>1050402</t>
  </si>
  <si>
    <t>专项债务收入</t>
  </si>
  <si>
    <t>2300603</t>
  </si>
  <si>
    <t>政府性基金上解支出</t>
  </si>
  <si>
    <t>11004</t>
  </si>
  <si>
    <t>政府性基金转移支付收入</t>
  </si>
  <si>
    <t>2300802</t>
  </si>
  <si>
    <t>政府性基金预算调出资金</t>
  </si>
  <si>
    <t>1100603</t>
  </si>
  <si>
    <t>政府性基金上解收入</t>
  </si>
  <si>
    <t>2300902</t>
  </si>
  <si>
    <t>政府性基金年终结余</t>
  </si>
  <si>
    <t>1100802</t>
  </si>
  <si>
    <t>政府性基金预算上年结余收入</t>
  </si>
  <si>
    <t>1100902</t>
  </si>
  <si>
    <t>调入政府性基金预算资金</t>
  </si>
  <si>
    <t>110090299</t>
  </si>
  <si>
    <t>其他调入政府性基金预算资金</t>
  </si>
  <si>
    <t>1101102</t>
  </si>
  <si>
    <t>地方政府专项债务转贷收入</t>
  </si>
  <si>
    <t>23104</t>
  </si>
  <si>
    <t>地方政府专项债务还本支出</t>
  </si>
  <si>
    <t>表九之二</t>
  </si>
  <si>
    <t>表九之三</t>
  </si>
  <si>
    <t>1030175</t>
  </si>
  <si>
    <t>废弃电器电子产品处理基金收入</t>
  </si>
  <si>
    <t>⭐基础设施建设和经济发展</t>
  </si>
  <si>
    <t>表十</t>
  </si>
  <si>
    <t>2024年政府性基金预算支出资金来源表</t>
  </si>
  <si>
    <t>当年地方本
级收入安排</t>
  </si>
  <si>
    <t>政府性基金转
移支付收入安排</t>
  </si>
  <si>
    <t>上年结余</t>
  </si>
  <si>
    <t xml:space="preserve">表十一 </t>
  </si>
  <si>
    <t>2024年国有资本经营预算收支表（查询表）</t>
  </si>
  <si>
    <t>2023年
执行数</t>
  </si>
  <si>
    <t>2024年
预算数</t>
  </si>
  <si>
    <t>预算数为执行数的%</t>
  </si>
  <si>
    <t>2023年执行数</t>
  </si>
  <si>
    <t>2024年预算数</t>
  </si>
  <si>
    <t>资本性支出</t>
  </si>
  <si>
    <t xml:space="preserve">费用性支出 </t>
  </si>
  <si>
    <t>1030601</t>
  </si>
  <si>
    <t>一、利润收入</t>
  </si>
  <si>
    <t>20804</t>
  </si>
  <si>
    <t>一、补充全国社会保障基金</t>
  </si>
  <si>
    <t>1030602</t>
  </si>
  <si>
    <t>二、股利、股息收入</t>
  </si>
  <si>
    <t>22301</t>
  </si>
  <si>
    <t>二、解决历史遗留问题及改革成本支出</t>
  </si>
  <si>
    <t>1030603</t>
  </si>
  <si>
    <t>三、产权转让收入</t>
  </si>
  <si>
    <t>22302</t>
  </si>
  <si>
    <t>三、国有企业资本金注入</t>
  </si>
  <si>
    <t>1030604</t>
  </si>
  <si>
    <t>四、清算收入</t>
  </si>
  <si>
    <t>22303</t>
  </si>
  <si>
    <t>四、国有企业政策性补贴</t>
  </si>
  <si>
    <t>1030698</t>
  </si>
  <si>
    <t>五、其他国有资本经营预算收入</t>
  </si>
  <si>
    <t>22399</t>
  </si>
  <si>
    <t>五、其他国有资本经营预算支出</t>
  </si>
  <si>
    <t>11005</t>
  </si>
  <si>
    <t>国有资本经营预算转移支付收入</t>
  </si>
  <si>
    <t>23005</t>
  </si>
  <si>
    <t>国有资本经营预算转移支付</t>
  </si>
  <si>
    <t>1100501</t>
  </si>
  <si>
    <t>2300501</t>
  </si>
  <si>
    <t>国有资本经营预算转移支付支出</t>
  </si>
  <si>
    <t>1100604</t>
  </si>
  <si>
    <t>国有资本经营预算上解收入</t>
  </si>
  <si>
    <t>2300604</t>
  </si>
  <si>
    <t>国有资本经营预算上解支出</t>
  </si>
  <si>
    <t>1100804</t>
  </si>
  <si>
    <t>国有资本经营预算上年结余收入</t>
  </si>
  <si>
    <t>2300803</t>
  </si>
  <si>
    <t>国有资本经营预算调出资金</t>
  </si>
  <si>
    <t>2300918</t>
  </si>
  <si>
    <t>国有资本经营预算年终结余</t>
  </si>
  <si>
    <t>收 入 总 计</t>
  </si>
  <si>
    <t>支 出 总 计</t>
  </si>
  <si>
    <t>表十二之一</t>
  </si>
  <si>
    <t>2024年国有资本经营预算收入表</t>
  </si>
  <si>
    <t>科目名称/企业</t>
  </si>
  <si>
    <t>表十二之二</t>
  </si>
  <si>
    <t>103060104</t>
  </si>
  <si>
    <t>石油石化企业利润收入</t>
  </si>
  <si>
    <t>103060105</t>
  </si>
  <si>
    <t>电力企业利润收入</t>
  </si>
  <si>
    <t>103060106</t>
  </si>
  <si>
    <t>电信企业利润收入</t>
  </si>
  <si>
    <t>103060107</t>
  </si>
  <si>
    <t>煤炭企业利润收入</t>
  </si>
  <si>
    <t>103060108</t>
  </si>
  <si>
    <t>有色冶金采掘企业利润收入</t>
  </si>
  <si>
    <t>103060109</t>
  </si>
  <si>
    <t>钢铁企业利润收入</t>
  </si>
  <si>
    <t>103060112</t>
  </si>
  <si>
    <t>化工企业利润收入</t>
  </si>
  <si>
    <t>103060113</t>
  </si>
  <si>
    <t>运输企业利润收入</t>
  </si>
  <si>
    <t>103060114</t>
  </si>
  <si>
    <t>电子企业利润收入</t>
  </si>
  <si>
    <t>103060115</t>
  </si>
  <si>
    <t>机械企业利润收入</t>
  </si>
  <si>
    <t>103060116</t>
  </si>
  <si>
    <t>投资服务企业利润收入</t>
  </si>
  <si>
    <t>103060117</t>
  </si>
  <si>
    <t>纺织轻工企业利润收入</t>
  </si>
  <si>
    <t>103060118</t>
  </si>
  <si>
    <t>贸易企业利润收入</t>
  </si>
  <si>
    <t>103060119</t>
  </si>
  <si>
    <t>建筑施工企业利润收入</t>
  </si>
  <si>
    <t>103060120</t>
  </si>
  <si>
    <t>房地产企业利润收入</t>
  </si>
  <si>
    <t>103060121</t>
  </si>
  <si>
    <t>建材企业利润收入</t>
  </si>
  <si>
    <t>103060122</t>
  </si>
  <si>
    <t>境外企业利润收入</t>
  </si>
  <si>
    <t>103060123</t>
  </si>
  <si>
    <t>对外合作企业利润收入</t>
  </si>
  <si>
    <t>103060124</t>
  </si>
  <si>
    <t>医药企业利润收入</t>
  </si>
  <si>
    <t>103060125</t>
  </si>
  <si>
    <t>农林牧渔企业利润收入</t>
  </si>
  <si>
    <t>103060126</t>
  </si>
  <si>
    <t>邮政企业利润收入</t>
  </si>
  <si>
    <t>103060127</t>
  </si>
  <si>
    <t>军工企业利润收入</t>
  </si>
  <si>
    <t>103060128</t>
  </si>
  <si>
    <t>转制科研院所利润收入</t>
  </si>
  <si>
    <t>103060129</t>
  </si>
  <si>
    <t>地质勘查企业利润收入</t>
  </si>
  <si>
    <t>103060130</t>
  </si>
  <si>
    <t>卫生体育福利企业利润收入</t>
  </si>
  <si>
    <t>103060131</t>
  </si>
  <si>
    <t>教育文化广播企业利润收入</t>
  </si>
  <si>
    <t>103060132</t>
  </si>
  <si>
    <t>科学研究企业利润收入</t>
  </si>
  <si>
    <t>103060133</t>
  </si>
  <si>
    <t>机关社团所属企业利润收入</t>
  </si>
  <si>
    <t>103060134</t>
  </si>
  <si>
    <t>金融企业利润收入（国资预算）</t>
  </si>
  <si>
    <t>103060198</t>
  </si>
  <si>
    <t>其他国有资本经营预算企业利润收入</t>
  </si>
  <si>
    <t>103060202</t>
  </si>
  <si>
    <t>国有控股公司股利、股息收入</t>
  </si>
  <si>
    <t>103060203</t>
  </si>
  <si>
    <t>国有参股公司股利、股息收入</t>
  </si>
  <si>
    <t>103060204</t>
  </si>
  <si>
    <t>金融企业股利、股息收入（国资预算）</t>
  </si>
  <si>
    <t>103060298</t>
  </si>
  <si>
    <t>其他国有资本经营预算企业股利、股息收入</t>
  </si>
  <si>
    <t>103060304</t>
  </si>
  <si>
    <t>国有股权、股份转让收入</t>
  </si>
  <si>
    <t>103060305</t>
  </si>
  <si>
    <t>国有独资企业产权转让收入</t>
  </si>
  <si>
    <t>103060307</t>
  </si>
  <si>
    <t>金融企业产权转让收入</t>
  </si>
  <si>
    <t>103060398</t>
  </si>
  <si>
    <t>其他国有资本经营预算企业产权转让收入</t>
  </si>
  <si>
    <t>103060401</t>
  </si>
  <si>
    <t>国有股权、股份清算收入</t>
  </si>
  <si>
    <t>103060402</t>
  </si>
  <si>
    <t>国有独资企业清算收入</t>
  </si>
  <si>
    <t>103060498</t>
  </si>
  <si>
    <t>其他国有资本经营预算企业清算收入</t>
  </si>
  <si>
    <t>其他国有资本经营预算收入</t>
  </si>
  <si>
    <t>表十三之一</t>
  </si>
  <si>
    <r>
      <rPr>
        <sz val="18"/>
        <color rgb="FF000000"/>
        <rFont val="Times New Roman"/>
        <charset val="134"/>
      </rPr>
      <t>2024</t>
    </r>
    <r>
      <rPr>
        <sz val="18"/>
        <color rgb="FF000000"/>
        <rFont val="宋体"/>
        <charset val="134"/>
      </rPr>
      <t>年国有资本经营预算支出表</t>
    </r>
  </si>
  <si>
    <t>表十三之二</t>
  </si>
  <si>
    <t>2024年国有资本经营预算支出表</t>
  </si>
  <si>
    <t>2080451</t>
  </si>
  <si>
    <t>国有资本经营预算补充社保基金支出</t>
  </si>
  <si>
    <t>2230101</t>
  </si>
  <si>
    <t>厂办大集体改革支出</t>
  </si>
  <si>
    <t>2230102</t>
  </si>
  <si>
    <t>“三供一业”移交补助支出</t>
  </si>
  <si>
    <t>2230103</t>
  </si>
  <si>
    <t>国有企业办职教幼教补助支出</t>
  </si>
  <si>
    <t>2230104</t>
  </si>
  <si>
    <t>国有企业办公共服务机构移交补助支出</t>
  </si>
  <si>
    <t>2230105</t>
  </si>
  <si>
    <t>国有企业退休人员社会化管理补助支出</t>
  </si>
  <si>
    <t>2230106</t>
  </si>
  <si>
    <t>国有企业棚户区改造支出</t>
  </si>
  <si>
    <t>2230107</t>
  </si>
  <si>
    <t>国有企业改革成本支出</t>
  </si>
  <si>
    <t>2230108</t>
  </si>
  <si>
    <t>离休干部医药费补助支出</t>
  </si>
  <si>
    <t>2230109</t>
  </si>
  <si>
    <t>金融企业改革性支出</t>
  </si>
  <si>
    <t>2230199</t>
  </si>
  <si>
    <t>其他解决历史遗留问题及改革成本支出</t>
  </si>
  <si>
    <t>2230201</t>
  </si>
  <si>
    <t>国有经济结构调整支出</t>
  </si>
  <si>
    <t>2230202</t>
  </si>
  <si>
    <t>公益性设施投资支出</t>
  </si>
  <si>
    <t>2230203</t>
  </si>
  <si>
    <t>前瞻性战略性产业发展支出</t>
  </si>
  <si>
    <t>2230204</t>
  </si>
  <si>
    <t>生态环境保护支出</t>
  </si>
  <si>
    <t>2230205</t>
  </si>
  <si>
    <t>支持科技进步支出</t>
  </si>
  <si>
    <t>2230206</t>
  </si>
  <si>
    <t>保障国家经济安全支出</t>
  </si>
  <si>
    <t>2230208</t>
  </si>
  <si>
    <t>金融企业资本性支出</t>
  </si>
  <si>
    <t>2230299</t>
  </si>
  <si>
    <t>其他国有企业资本金注入</t>
  </si>
  <si>
    <t>2230301</t>
  </si>
  <si>
    <t>国有企业政策性补贴</t>
  </si>
  <si>
    <t>2239999</t>
  </si>
  <si>
    <t>其他国有资本经营预算支出</t>
  </si>
  <si>
    <t>表十四</t>
  </si>
  <si>
    <t>2024年国有资本经营预算基础信息表</t>
  </si>
  <si>
    <t>项   目</t>
  </si>
  <si>
    <t>行次</t>
  </si>
  <si>
    <t>数据</t>
  </si>
  <si>
    <t>一、实施范围</t>
  </si>
  <si>
    <t>1</t>
  </si>
  <si>
    <t>预算单位户数</t>
  </si>
  <si>
    <t>2</t>
  </si>
  <si>
    <t>国有及国有控、参股企业户数（法人企业）</t>
  </si>
  <si>
    <t>3</t>
  </si>
  <si>
    <t xml:space="preserve">    其中：纳入预算实施范围企业户数（法人企业）</t>
  </si>
  <si>
    <t>4</t>
  </si>
  <si>
    <t>是否包括金融企业</t>
  </si>
  <si>
    <t>5</t>
  </si>
  <si>
    <t>是</t>
  </si>
  <si>
    <t>是否包括文化企业</t>
  </si>
  <si>
    <t>6</t>
  </si>
  <si>
    <t>是否包括部门所属企业</t>
  </si>
  <si>
    <t>7</t>
  </si>
  <si>
    <t>是否包括事业单位出资企业</t>
  </si>
  <si>
    <t>8</t>
  </si>
  <si>
    <t>二、主要财务指标</t>
  </si>
  <si>
    <t>9</t>
  </si>
  <si>
    <t>（一）国有及国有控、参股企业</t>
  </si>
  <si>
    <t>10</t>
  </si>
  <si>
    <t>资产总额合计</t>
  </si>
  <si>
    <t>11</t>
  </si>
  <si>
    <t>负债总额合计</t>
  </si>
  <si>
    <t>12</t>
  </si>
  <si>
    <t>所有者权益合计</t>
  </si>
  <si>
    <t>13</t>
  </si>
  <si>
    <t>利润总额合计</t>
  </si>
  <si>
    <t>14</t>
  </si>
  <si>
    <t>净利润合计</t>
  </si>
  <si>
    <t>15</t>
  </si>
  <si>
    <t>归属于母公司所有者净利润合计</t>
  </si>
  <si>
    <t>16</t>
  </si>
  <si>
    <t>（二）纳入预算实施范围企业</t>
  </si>
  <si>
    <t>17</t>
  </si>
  <si>
    <t>18</t>
  </si>
  <si>
    <t>19</t>
  </si>
  <si>
    <t>20</t>
  </si>
  <si>
    <t>21</t>
  </si>
  <si>
    <t>22</t>
  </si>
  <si>
    <t>23</t>
  </si>
  <si>
    <t>三、国有资本收益情况</t>
  </si>
  <si>
    <t>24</t>
  </si>
  <si>
    <t>比例类型（单一比例/分类比例）</t>
  </si>
  <si>
    <t>25</t>
  </si>
  <si>
    <t>比例数值</t>
  </si>
  <si>
    <t>26</t>
  </si>
  <si>
    <t>四、编报情况</t>
  </si>
  <si>
    <t>27</t>
  </si>
  <si>
    <t>上报级次（人大/政府）</t>
  </si>
  <si>
    <t>28</t>
  </si>
  <si>
    <t>上报起始年</t>
  </si>
  <si>
    <t>29</t>
  </si>
  <si>
    <r>
      <rPr>
        <sz val="18"/>
        <color theme="1"/>
        <rFont val="Times New Roman"/>
        <charset val="134"/>
      </rPr>
      <t>2024</t>
    </r>
    <r>
      <rPr>
        <sz val="18"/>
        <color theme="1"/>
        <rFont val="宋体"/>
        <charset val="134"/>
      </rPr>
      <t>年社会保险基金收支预算总表</t>
    </r>
  </si>
  <si>
    <t>项        目</t>
  </si>
  <si>
    <t>企业职工基本
养老保险基金</t>
  </si>
  <si>
    <t>城乡居民基本
养老保险基金</t>
  </si>
  <si>
    <t>机关事业单位基
本养老保险基金</t>
  </si>
  <si>
    <t>职工基本医疗保险(含生育保险)基金</t>
  </si>
  <si>
    <t>城乡居民基本
医疗保险基金</t>
  </si>
  <si>
    <t>工伤保险基金</t>
  </si>
  <si>
    <t>失业保险基金</t>
  </si>
  <si>
    <t>一、收入</t>
  </si>
  <si>
    <t xml:space="preserve">    其中:1.社会保险费收入</t>
  </si>
  <si>
    <t xml:space="preserve">         2.财政补贴收入</t>
  </si>
  <si>
    <t xml:space="preserve">         3.利息收入</t>
  </si>
  <si>
    <t xml:space="preserve">         4.委托投资收益</t>
  </si>
  <si>
    <t xml:space="preserve">         5.转移收入</t>
  </si>
  <si>
    <t xml:space="preserve">         6.其他收入</t>
  </si>
  <si>
    <t xml:space="preserve">         7.全国统筹调剂资金收入（省级专用）</t>
  </si>
  <si>
    <t xml:space="preserve">         8.全国统筹调剂资金收入（中央专用)</t>
  </si>
  <si>
    <t>二、支出</t>
  </si>
  <si>
    <t xml:space="preserve">    其中:1.社会保险待遇支出</t>
  </si>
  <si>
    <t xml:space="preserve">         2.转移支出</t>
  </si>
  <si>
    <t xml:space="preserve">         3.其他支出</t>
  </si>
  <si>
    <t xml:space="preserve">         4.全国统筹调剂资金支出（中央专用）</t>
  </si>
  <si>
    <t xml:space="preserve">         5.全国统筹调剂资金支出（省级专用）</t>
  </si>
  <si>
    <t>三、本年收支结余</t>
  </si>
  <si>
    <t>四、年末滚存结余</t>
  </si>
  <si>
    <t>备注：2024年预算中预计我县2023年机关事业单位基本养老
保险基金结余1248万元，城乡居民基本养老保险基金结余
2656万元，两险合计预计结余3904万元，2023年实际我县
机关事业单位基本养老保险基金决算结余1809万元，城乡
居民基本养老保险基金决算结余4664万元，两险合计结余
6473万元，预算结余较决算结余少2569万元。其相差数额
较大的原因一是2024年预算是在2023年11月10号测算上
报的，2023的收支数均为预计执行数，当时按照均衡进度预
计城乡居民基本养老保险2023年收入执行数为7737万元，
但是实际执行中，根据新发布的甘肃省人力资源和社会保障
厅、甘肃省财政厅、国家税务总局甘肃省税务局《关于调整
全省城乡居民基本养老保险缴费档次的通知》（甘人社通
〔2023〕17号）文件中，“补缴个人缴费的，参保人可选择
按未缴费年度或当前年度缴费档次标准进行补缴”相关规
定，2023年我县城乡居民提档补缴以前年度缴费1016人，
补缴金额2203.60万元，城乡居民养老保险基金收入实际达
9785万元，较预算执行数多2048万元；二是机关事业单位
基本养老险2023年预计基金支出17141万元，实际决算支
出16678万元，因在预计执行数中列支了2021-2022年退休
“中人”补发支出1192万元，但在实际执行时2022年“中
人”补发因省上政策文件没有下发而未支付，导致机关事业
单位基本养老保险支出预计执行数和实际决算相差463万
元。综合以上原因，我县2023年两险决算结余金额较2024
年预算中2023年预计执行结余金额差距较大。</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</si>
</sst>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Red]\-0\ ;"/>
    <numFmt numFmtId="177" formatCode="0.0%_ ;[Red]\-0.0%\ ;\ "/>
    <numFmt numFmtId="178" formatCode="0_ "/>
    <numFmt numFmtId="179" formatCode="0.0%_ ;[Red]\-0.0%\ ;"/>
    <numFmt numFmtId="180" formatCode="0.0_ "/>
    <numFmt numFmtId="181" formatCode="0%_ ;[Red]\-0%\ ;"/>
    <numFmt numFmtId="182" formatCode="\ @"/>
    <numFmt numFmtId="183" formatCode="0.00_ "/>
    <numFmt numFmtId="184" formatCode="#,##0.00_ ;\-#,##0.00;;"/>
  </numFmts>
  <fonts count="88">
    <font>
      <sz val="11"/>
      <color theme="1"/>
      <name val="宋体"/>
      <charset val="134"/>
      <scheme val="minor"/>
    </font>
    <font>
      <sz val="10"/>
      <name val="宋体"/>
      <charset val="134"/>
    </font>
    <font>
      <sz val="18"/>
      <color theme="1"/>
      <name val="Times New Roman"/>
      <charset val="134"/>
    </font>
    <font>
      <sz val="12"/>
      <color indexed="8"/>
      <name val="宋体"/>
      <charset val="1"/>
    </font>
    <font>
      <sz val="10"/>
      <name val="宋体"/>
      <charset val="1"/>
    </font>
    <font>
      <sz val="11"/>
      <color indexed="8"/>
      <name val="宋体"/>
      <charset val="1"/>
    </font>
    <font>
      <sz val="10"/>
      <color indexed="8"/>
      <name val="宋体"/>
      <charset val="1"/>
    </font>
    <font>
      <sz val="11"/>
      <color rgb="FF000000"/>
      <name val="仿宋_GB2312"/>
      <charset val="134"/>
    </font>
    <font>
      <sz val="11"/>
      <color theme="1"/>
      <name val="黑体"/>
      <charset val="134"/>
    </font>
    <font>
      <sz val="11"/>
      <color theme="1"/>
      <name val="Times New Roman"/>
      <charset val="134"/>
    </font>
    <font>
      <sz val="11"/>
      <color theme="1"/>
      <name val="仿宋_GB2312"/>
      <charset val="134"/>
    </font>
    <font>
      <sz val="11"/>
      <color rgb="FF000000"/>
      <name val="黑体"/>
      <charset val="134"/>
    </font>
    <font>
      <sz val="11"/>
      <color rgb="FF000000"/>
      <name val="Times New Roman"/>
      <charset val="134"/>
    </font>
    <font>
      <sz val="18"/>
      <color rgb="FF000000"/>
      <name val="Times New Roman"/>
      <charset val="134"/>
    </font>
    <font>
      <sz val="11"/>
      <color rgb="FF000000"/>
      <name val="宋体"/>
      <charset val="134"/>
      <scheme val="minor"/>
    </font>
    <font>
      <sz val="9"/>
      <color rgb="FF000000"/>
      <name val="黑体"/>
      <charset val="134"/>
    </font>
    <font>
      <sz val="11"/>
      <color rgb="FF000000"/>
      <name val="宋体"/>
      <charset val="134"/>
    </font>
    <font>
      <sz val="9"/>
      <color rgb="FF000000"/>
      <name val="仿宋_GB2312"/>
      <charset val="134"/>
    </font>
    <font>
      <sz val="12"/>
      <color theme="1"/>
      <name val="Times New Roman"/>
      <charset val="134"/>
    </font>
    <font>
      <sz val="11"/>
      <color rgb="FFFF0000"/>
      <name val="宋体"/>
      <charset val="134"/>
      <scheme val="minor"/>
    </font>
    <font>
      <b/>
      <sz val="11"/>
      <color rgb="FF000000"/>
      <name val="Times New Roman"/>
      <charset val="134"/>
    </font>
    <font>
      <b/>
      <sz val="11"/>
      <color theme="1"/>
      <name val="Times New Roman"/>
      <charset val="134"/>
    </font>
    <font>
      <sz val="12"/>
      <color theme="1"/>
      <name val="黑体"/>
      <charset val="134"/>
    </font>
    <font>
      <sz val="9"/>
      <color rgb="FF000000"/>
      <name val="Times New Roman"/>
      <charset val="134"/>
    </font>
    <font>
      <b/>
      <sz val="11"/>
      <color theme="1"/>
      <name val="仿宋_GB2312"/>
      <charset val="134"/>
    </font>
    <font>
      <sz val="12"/>
      <color rgb="FF000000"/>
      <name val="黑体"/>
      <charset val="134"/>
    </font>
    <font>
      <sz val="11"/>
      <color theme="1"/>
      <name val="Calibri"/>
      <charset val="134"/>
    </font>
    <font>
      <sz val="12"/>
      <color theme="1"/>
      <name val="宋体"/>
      <charset val="134"/>
    </font>
    <font>
      <sz val="11"/>
      <color theme="1"/>
      <name val="宋体"/>
      <charset val="134"/>
    </font>
    <font>
      <b/>
      <sz val="11"/>
      <color theme="1"/>
      <name val="黑体"/>
      <charset val="134"/>
    </font>
    <font>
      <b/>
      <sz val="11"/>
      <color theme="1"/>
      <name val="宋体"/>
      <charset val="134"/>
      <scheme val="minor"/>
    </font>
    <font>
      <sz val="11"/>
      <color rgb="FF000000"/>
      <name val="Calibri"/>
      <charset val="134"/>
    </font>
    <font>
      <sz val="11"/>
      <color rgb="FFFF0000"/>
      <name val="Times New Roman"/>
      <charset val="134"/>
    </font>
    <font>
      <sz val="18"/>
      <color theme="1"/>
      <name val="方正小标宋简体"/>
      <charset val="134"/>
    </font>
    <font>
      <sz val="11"/>
      <color rgb="FFFF0000"/>
      <name val="仿宋_GB2312"/>
      <charset val="134"/>
    </font>
    <font>
      <sz val="9"/>
      <color theme="1"/>
      <name val="Times New Roman"/>
      <charset val="134"/>
    </font>
    <font>
      <b/>
      <sz val="11"/>
      <color rgb="FF000000"/>
      <name val="黑体"/>
      <charset val="134"/>
    </font>
    <font>
      <sz val="11"/>
      <color theme="1"/>
      <name val="楷体_GB2312"/>
      <charset val="134"/>
    </font>
    <font>
      <sz val="12"/>
      <color rgb="FFFF0000"/>
      <name val="Times New Roman"/>
      <charset val="134"/>
    </font>
    <font>
      <sz val="11"/>
      <color rgb="FFFF0000"/>
      <name val="Calibri"/>
      <charset val="134"/>
    </font>
    <font>
      <sz val="12"/>
      <name val="宋体"/>
      <charset val="134"/>
    </font>
    <font>
      <sz val="16"/>
      <name val="黑体"/>
      <charset val="134"/>
    </font>
    <font>
      <sz val="14"/>
      <name val="宋体"/>
      <charset val="134"/>
    </font>
    <font>
      <sz val="24"/>
      <name val="方正小标宋简体"/>
      <charset val="134"/>
    </font>
    <font>
      <sz val="16"/>
      <name val="Times New Roman"/>
      <charset val="134"/>
    </font>
    <font>
      <sz val="12"/>
      <name val="Times New Roman"/>
      <charset val="134"/>
    </font>
    <font>
      <sz val="48"/>
      <name val="Times New Roman"/>
      <charset val="134"/>
    </font>
    <font>
      <sz val="14"/>
      <name val="仿宋_GB2312"/>
      <charset val="134"/>
    </font>
    <font>
      <sz val="11"/>
      <name val="仿宋_GB2312"/>
      <charset val="134"/>
    </font>
    <font>
      <sz val="14"/>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134"/>
    </font>
    <font>
      <sz val="11"/>
      <name val="黑体"/>
      <charset val="134"/>
    </font>
    <font>
      <sz val="18"/>
      <name val="Times New Roman"/>
      <charset val="134"/>
    </font>
    <font>
      <sz val="11"/>
      <name val="宋体"/>
      <charset val="134"/>
    </font>
    <font>
      <b/>
      <sz val="11"/>
      <name val="Times New Roman"/>
      <charset val="134"/>
    </font>
    <font>
      <b/>
      <sz val="11"/>
      <name val="宋体"/>
      <charset val="134"/>
      <scheme val="minor"/>
    </font>
    <font>
      <sz val="11"/>
      <name val="宋体"/>
      <charset val="134"/>
      <scheme val="minor"/>
    </font>
    <font>
      <sz val="12"/>
      <name val="黑体"/>
      <charset val="134"/>
    </font>
    <font>
      <b/>
      <sz val="11"/>
      <name val="黑体"/>
      <charset val="134"/>
    </font>
    <font>
      <sz val="11"/>
      <name val="楷体_GB2312"/>
      <charset val="134"/>
    </font>
    <font>
      <b/>
      <sz val="11"/>
      <name val="仿宋_GB2312"/>
      <charset val="134"/>
    </font>
    <font>
      <sz val="9"/>
      <name val="Times New Roman"/>
      <charset val="134"/>
    </font>
    <font>
      <sz val="18"/>
      <color theme="1"/>
      <name val="宋体"/>
      <charset val="134"/>
    </font>
    <font>
      <sz val="18"/>
      <color rgb="FF000000"/>
      <name val="宋体"/>
      <charset val="134"/>
    </font>
    <font>
      <sz val="16"/>
      <name val="仿宋_GB2312"/>
      <charset val="134"/>
    </font>
    <font>
      <sz val="16"/>
      <name val="等线"/>
      <charset val="134"/>
    </font>
    <font>
      <sz val="16"/>
      <name val="宋体"/>
      <charset val="134"/>
    </font>
    <font>
      <sz val="48"/>
      <name val="方正小标宋简体"/>
      <charset val="134"/>
    </font>
    <font>
      <b/>
      <sz val="9"/>
      <name val="宋体"/>
      <charset val="134"/>
    </font>
  </fonts>
  <fills count="40">
    <fill>
      <patternFill patternType="none"/>
    </fill>
    <fill>
      <patternFill patternType="gray125"/>
    </fill>
    <fill>
      <patternFill patternType="solid">
        <fgColor rgb="FFFFFFFF"/>
        <bgColor indexed="64"/>
      </patternFill>
    </fill>
    <fill>
      <patternFill patternType="solid">
        <fgColor theme="0" tint="-0.12997833185827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92D050"/>
        <bgColor indexed="64"/>
      </patternFill>
    </fill>
    <fill>
      <patternFill patternType="solid">
        <fgColor theme="0" tint="-0.149998474074526"/>
        <bgColor indexed="64"/>
      </patternFill>
    </fill>
    <fill>
      <patternFill patternType="solid">
        <fgColor theme="0" tint="-0.139988402966399"/>
        <bgColor indexed="64"/>
      </patternFill>
    </fill>
    <fill>
      <patternFill patternType="solid">
        <fgColor theme="0" tint="-0.0299996948149052"/>
        <bgColor indexed="64"/>
      </patternFill>
    </fill>
  </fills>
  <borders count="35">
    <border>
      <left/>
      <right/>
      <top/>
      <bottom/>
      <diagonal/>
    </border>
    <border>
      <left/>
      <right/>
      <top/>
      <bottom style="thin">
        <color indexed="8"/>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89974669637135"/>
      </bottom>
      <diagonal/>
    </border>
    <border>
      <left/>
      <right style="thin">
        <color rgb="FF000000"/>
      </right>
      <top/>
      <bottom/>
      <diagonal/>
    </border>
  </borders>
  <cellStyleXfs count="53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5" borderId="25"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26" applyNumberFormat="0" applyFill="0" applyAlignment="0" applyProtection="0">
      <alignment vertical="center"/>
    </xf>
    <xf numFmtId="0" fontId="56" fillId="0" borderId="26" applyNumberFormat="0" applyFill="0" applyAlignment="0" applyProtection="0">
      <alignment vertical="center"/>
    </xf>
    <xf numFmtId="0" fontId="57" fillId="0" borderId="27" applyNumberFormat="0" applyFill="0" applyAlignment="0" applyProtection="0">
      <alignment vertical="center"/>
    </xf>
    <xf numFmtId="0" fontId="57" fillId="0" borderId="0" applyNumberFormat="0" applyFill="0" applyBorder="0" applyAlignment="0" applyProtection="0">
      <alignment vertical="center"/>
    </xf>
    <xf numFmtId="0" fontId="58" fillId="6" borderId="28" applyNumberFormat="0" applyAlignment="0" applyProtection="0">
      <alignment vertical="center"/>
    </xf>
    <xf numFmtId="0" fontId="59" fillId="7" borderId="29" applyNumberFormat="0" applyAlignment="0" applyProtection="0">
      <alignment vertical="center"/>
    </xf>
    <xf numFmtId="0" fontId="60" fillId="7" borderId="28" applyNumberFormat="0" applyAlignment="0" applyProtection="0">
      <alignment vertical="center"/>
    </xf>
    <xf numFmtId="0" fontId="61" fillId="8" borderId="30" applyNumberFormat="0" applyAlignment="0" applyProtection="0">
      <alignment vertical="center"/>
    </xf>
    <xf numFmtId="0" fontId="62" fillId="0" borderId="31" applyNumberFormat="0" applyFill="0" applyAlignment="0" applyProtection="0">
      <alignment vertical="center"/>
    </xf>
    <xf numFmtId="0" fontId="63" fillId="0" borderId="32" applyNumberFormat="0" applyFill="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66" fillId="11" borderId="0" applyNumberFormat="0" applyBorder="0" applyAlignment="0" applyProtection="0">
      <alignment vertical="center"/>
    </xf>
    <xf numFmtId="0" fontId="67" fillId="12" borderId="0" applyNumberFormat="0" applyBorder="0" applyAlignment="0" applyProtection="0">
      <alignment vertical="center"/>
    </xf>
    <xf numFmtId="0" fontId="68" fillId="13" borderId="0" applyNumberFormat="0" applyBorder="0" applyAlignment="0" applyProtection="0">
      <alignment vertical="center"/>
    </xf>
    <xf numFmtId="0" fontId="68" fillId="14" borderId="0" applyNumberFormat="0" applyBorder="0" applyAlignment="0" applyProtection="0">
      <alignment vertical="center"/>
    </xf>
    <xf numFmtId="0" fontId="67" fillId="15" borderId="0" applyNumberFormat="0" applyBorder="0" applyAlignment="0" applyProtection="0">
      <alignment vertical="center"/>
    </xf>
    <xf numFmtId="0" fontId="67" fillId="16" borderId="0" applyNumberFormat="0" applyBorder="0" applyAlignment="0" applyProtection="0">
      <alignment vertical="center"/>
    </xf>
    <xf numFmtId="0" fontId="68" fillId="17" borderId="0" applyNumberFormat="0" applyBorder="0" applyAlignment="0" applyProtection="0">
      <alignment vertical="center"/>
    </xf>
    <xf numFmtId="0" fontId="68" fillId="18" borderId="0" applyNumberFormat="0" applyBorder="0" applyAlignment="0" applyProtection="0">
      <alignment vertical="center"/>
    </xf>
    <xf numFmtId="0" fontId="67" fillId="19" borderId="0" applyNumberFormat="0" applyBorder="0" applyAlignment="0" applyProtection="0">
      <alignment vertical="center"/>
    </xf>
    <xf numFmtId="0" fontId="67" fillId="20" borderId="0" applyNumberFormat="0" applyBorder="0" applyAlignment="0" applyProtection="0">
      <alignment vertical="center"/>
    </xf>
    <xf numFmtId="0" fontId="68" fillId="21" borderId="0" applyNumberFormat="0" applyBorder="0" applyAlignment="0" applyProtection="0">
      <alignment vertical="center"/>
    </xf>
    <xf numFmtId="0" fontId="68" fillId="22" borderId="0" applyNumberFormat="0" applyBorder="0" applyAlignment="0" applyProtection="0">
      <alignment vertical="center"/>
    </xf>
    <xf numFmtId="0" fontId="67" fillId="23" borderId="0" applyNumberFormat="0" applyBorder="0" applyAlignment="0" applyProtection="0">
      <alignment vertical="center"/>
    </xf>
    <xf numFmtId="0" fontId="67" fillId="24" borderId="0" applyNumberFormat="0" applyBorder="0" applyAlignment="0" applyProtection="0">
      <alignment vertical="center"/>
    </xf>
    <xf numFmtId="0" fontId="68" fillId="25" borderId="0" applyNumberFormat="0" applyBorder="0" applyAlignment="0" applyProtection="0">
      <alignment vertical="center"/>
    </xf>
    <xf numFmtId="0" fontId="68" fillId="26" borderId="0" applyNumberFormat="0" applyBorder="0" applyAlignment="0" applyProtection="0">
      <alignment vertical="center"/>
    </xf>
    <xf numFmtId="0" fontId="67" fillId="27" borderId="0" applyNumberFormat="0" applyBorder="0" applyAlignment="0" applyProtection="0">
      <alignment vertical="center"/>
    </xf>
    <xf numFmtId="0" fontId="67" fillId="28" borderId="0" applyNumberFormat="0" applyBorder="0" applyAlignment="0" applyProtection="0">
      <alignment vertical="center"/>
    </xf>
    <xf numFmtId="0" fontId="68" fillId="29" borderId="0" applyNumberFormat="0" applyBorder="0" applyAlignment="0" applyProtection="0">
      <alignment vertical="center"/>
    </xf>
    <xf numFmtId="0" fontId="68" fillId="30" borderId="0" applyNumberFormat="0" applyBorder="0" applyAlignment="0" applyProtection="0">
      <alignment vertical="center"/>
    </xf>
    <xf numFmtId="0" fontId="67" fillId="31" borderId="0" applyNumberFormat="0" applyBorder="0" applyAlignment="0" applyProtection="0">
      <alignment vertical="center"/>
    </xf>
    <xf numFmtId="0" fontId="67" fillId="32" borderId="0" applyNumberFormat="0" applyBorder="0" applyAlignment="0" applyProtection="0">
      <alignment vertical="center"/>
    </xf>
    <xf numFmtId="0" fontId="68" fillId="33" borderId="0" applyNumberFormat="0" applyBorder="0" applyAlignment="0" applyProtection="0">
      <alignment vertical="center"/>
    </xf>
    <xf numFmtId="0" fontId="68" fillId="34" borderId="0" applyNumberFormat="0" applyBorder="0" applyAlignment="0" applyProtection="0">
      <alignment vertical="center"/>
    </xf>
    <xf numFmtId="0" fontId="67" fillId="35" borderId="0" applyNumberFormat="0" applyBorder="0" applyAlignment="0" applyProtection="0">
      <alignment vertical="center"/>
    </xf>
    <xf numFmtId="0" fontId="69" fillId="4" borderId="11">
      <alignment horizontal="center" vertical="center"/>
    </xf>
    <xf numFmtId="10" fontId="69" fillId="4" borderId="11">
      <alignment horizontal="center" vertical="center" wrapText="1"/>
    </xf>
    <xf numFmtId="49" fontId="7" fillId="4" borderId="11">
      <alignment horizontal="left" vertical="center"/>
    </xf>
    <xf numFmtId="0" fontId="7" fillId="4" borderId="11">
      <alignment horizontal="left" vertical="center"/>
    </xf>
    <xf numFmtId="176" fontId="12" fillId="2" borderId="23">
      <alignment vertical="center" shrinkToFit="1"/>
      <protection locked="0"/>
    </xf>
    <xf numFmtId="176" fontId="69" fillId="4" borderId="23">
      <alignment vertical="center" shrinkToFit="1"/>
      <protection locked="0"/>
    </xf>
    <xf numFmtId="176" fontId="69" fillId="4" borderId="11">
      <alignment vertical="center" shrinkToFit="1"/>
      <protection locked="0"/>
    </xf>
    <xf numFmtId="177" fontId="69" fillId="3" borderId="11">
      <alignment vertical="center" shrinkToFit="1"/>
    </xf>
    <xf numFmtId="49" fontId="7" fillId="4" borderId="11">
      <alignment horizontal="center" vertical="center" wrapText="1"/>
    </xf>
    <xf numFmtId="49" fontId="7" fillId="4" borderId="11">
      <alignment horizontal="left" vertical="center" wrapText="1" shrinkToFit="1"/>
    </xf>
    <xf numFmtId="176" fontId="12" fillId="3" borderId="23">
      <alignment vertical="center" shrinkToFit="1"/>
    </xf>
    <xf numFmtId="176" fontId="12" fillId="3" borderId="23">
      <alignment vertical="center" shrinkToFit="1"/>
    </xf>
    <xf numFmtId="0" fontId="48" fillId="4" borderId="15">
      <alignment horizontal="center" vertical="center"/>
    </xf>
    <xf numFmtId="0" fontId="48" fillId="4" borderId="17">
      <alignment horizontal="center" vertical="center"/>
    </xf>
    <xf numFmtId="176" fontId="69" fillId="3" borderId="17">
      <alignment vertical="center" shrinkToFit="1"/>
    </xf>
    <xf numFmtId="0" fontId="70" fillId="4" borderId="0">
      <alignment vertical="center"/>
    </xf>
    <xf numFmtId="10" fontId="40" fillId="4" borderId="0">
      <alignment vertical="center" wrapText="1"/>
    </xf>
    <xf numFmtId="0" fontId="71" fillId="4" borderId="0">
      <alignment horizontal="center" vertical="center"/>
    </xf>
    <xf numFmtId="0" fontId="72" fillId="4" borderId="0">
      <alignment horizontal="center" vertical="center"/>
    </xf>
    <xf numFmtId="10" fontId="48" fillId="4" borderId="18">
      <alignment horizontal="right" vertical="center" wrapText="1"/>
    </xf>
    <xf numFmtId="49" fontId="12" fillId="4" borderId="22">
      <alignment horizontal="center" vertical="center"/>
    </xf>
    <xf numFmtId="49" fontId="12" fillId="4" borderId="19">
      <alignment horizontal="center" vertical="center"/>
    </xf>
    <xf numFmtId="49" fontId="12" fillId="4" borderId="12">
      <alignment horizontal="center" vertical="center"/>
    </xf>
    <xf numFmtId="0" fontId="69" fillId="4" borderId="12">
      <alignment horizontal="center" vertical="center" wrapText="1"/>
    </xf>
    <xf numFmtId="0" fontId="69" fillId="4" borderId="15">
      <alignment horizontal="center" vertical="center"/>
    </xf>
    <xf numFmtId="0" fontId="69" fillId="4" borderId="16">
      <alignment horizontal="center" vertical="center"/>
    </xf>
    <xf numFmtId="0" fontId="69" fillId="4" borderId="17">
      <alignment horizontal="center" vertical="center"/>
    </xf>
    <xf numFmtId="49" fontId="12" fillId="4" borderId="23">
      <alignment horizontal="center" vertical="center"/>
    </xf>
    <xf numFmtId="49" fontId="12" fillId="4" borderId="20">
      <alignment horizontal="center" vertical="center"/>
    </xf>
    <xf numFmtId="49" fontId="12" fillId="4" borderId="14">
      <alignment horizontal="center" vertical="center"/>
    </xf>
    <xf numFmtId="0" fontId="69" fillId="4" borderId="14">
      <alignment horizontal="center" vertical="center" wrapText="1"/>
    </xf>
    <xf numFmtId="0" fontId="40" fillId="0" borderId="0">
      <alignment vertical="center"/>
    </xf>
    <xf numFmtId="0" fontId="40" fillId="0" borderId="0"/>
    <xf numFmtId="0" fontId="57" fillId="0" borderId="33">
      <alignment vertical="top"/>
    </xf>
    <xf numFmtId="0" fontId="71" fillId="4" borderId="0">
      <alignment horizontal="center" vertical="center"/>
    </xf>
    <xf numFmtId="0" fontId="69" fillId="4" borderId="11">
      <alignment horizontal="center" vertical="center" wrapText="1"/>
    </xf>
    <xf numFmtId="0" fontId="70" fillId="4" borderId="11">
      <alignment horizontal="center" vertical="center"/>
    </xf>
    <xf numFmtId="0" fontId="70" fillId="4" borderId="11">
      <alignment horizontal="center" vertical="center" wrapText="1"/>
    </xf>
    <xf numFmtId="0" fontId="69" fillId="4" borderId="0">
      <alignment horizontal="left" vertical="center"/>
    </xf>
    <xf numFmtId="0" fontId="69" fillId="4" borderId="0">
      <alignment vertical="center"/>
    </xf>
    <xf numFmtId="0" fontId="69" fillId="4" borderId="0">
      <alignment horizontal="right" vertical="center"/>
    </xf>
    <xf numFmtId="0" fontId="69" fillId="4" borderId="18">
      <alignment horizontal="right" vertical="center"/>
    </xf>
    <xf numFmtId="0" fontId="70" fillId="4" borderId="15">
      <alignment horizontal="center" vertical="center"/>
    </xf>
    <xf numFmtId="0" fontId="70" fillId="4" borderId="17">
      <alignment horizontal="center" vertical="center"/>
    </xf>
    <xf numFmtId="0" fontId="69" fillId="4" borderId="15">
      <alignment horizontal="center" vertical="center" wrapText="1"/>
    </xf>
    <xf numFmtId="0" fontId="69" fillId="4" borderId="16">
      <alignment horizontal="center" vertical="center" wrapText="1"/>
    </xf>
    <xf numFmtId="0" fontId="69" fillId="4" borderId="17">
      <alignment horizontal="center" vertical="center" wrapText="1"/>
    </xf>
    <xf numFmtId="0" fontId="69" fillId="4" borderId="11">
      <alignment horizontal="center" vertical="center" wrapText="1"/>
    </xf>
    <xf numFmtId="49" fontId="69" fillId="4" borderId="11">
      <alignment horizontal="left" vertical="center"/>
    </xf>
    <xf numFmtId="178" fontId="48" fillId="4" borderId="17">
      <alignment horizontal="left" vertical="center"/>
    </xf>
    <xf numFmtId="179" fontId="69" fillId="3" borderId="11">
      <alignment vertical="center" shrinkToFit="1"/>
    </xf>
    <xf numFmtId="180" fontId="48" fillId="4" borderId="17">
      <alignment horizontal="left" vertical="center"/>
    </xf>
    <xf numFmtId="0" fontId="48" fillId="4" borderId="17">
      <alignment vertical="center"/>
    </xf>
    <xf numFmtId="178" fontId="48" fillId="4" borderId="20">
      <alignment horizontal="left" vertical="center"/>
    </xf>
    <xf numFmtId="180" fontId="48" fillId="4" borderId="20">
      <alignment horizontal="left" vertical="center"/>
    </xf>
    <xf numFmtId="49" fontId="69" fillId="0" borderId="11">
      <alignment horizontal="left" vertical="center"/>
    </xf>
    <xf numFmtId="0" fontId="48" fillId="4" borderId="16">
      <alignment vertical="center"/>
    </xf>
    <xf numFmtId="0" fontId="48" fillId="4" borderId="0">
      <alignment vertical="center"/>
    </xf>
    <xf numFmtId="0" fontId="11" fillId="2" borderId="12">
      <alignment horizontal="center" vertical="center" wrapText="1"/>
    </xf>
    <xf numFmtId="0" fontId="12" fillId="2" borderId="12">
      <alignment horizontal="center" vertical="center" wrapText="1"/>
    </xf>
    <xf numFmtId="0" fontId="12" fillId="2" borderId="14">
      <alignment horizontal="center" vertical="center" wrapText="1"/>
    </xf>
    <xf numFmtId="0" fontId="12" fillId="2" borderId="11">
      <alignment horizontal="center" vertical="center" wrapText="1"/>
    </xf>
    <xf numFmtId="179" fontId="9" fillId="3" borderId="11">
      <alignment vertical="center" shrinkToFit="1"/>
    </xf>
    <xf numFmtId="0" fontId="31" fillId="36" borderId="11">
      <alignment vertical="top"/>
    </xf>
    <xf numFmtId="0" fontId="34" fillId="4" borderId="17">
      <alignment vertical="center"/>
    </xf>
    <xf numFmtId="0" fontId="39" fillId="0" borderId="0">
      <alignment vertical="top"/>
    </xf>
    <xf numFmtId="0" fontId="31" fillId="37" borderId="11">
      <alignment vertical="top"/>
    </xf>
    <xf numFmtId="0" fontId="0" fillId="37" borderId="11">
      <alignment vertical="center"/>
    </xf>
    <xf numFmtId="0" fontId="39" fillId="0" borderId="0">
      <alignment vertical="top"/>
    </xf>
    <xf numFmtId="49" fontId="9" fillId="36" borderId="11">
      <alignment horizontal="left" vertical="center"/>
    </xf>
    <xf numFmtId="49" fontId="12" fillId="2" borderId="11">
      <alignment horizontal="left" vertical="center"/>
    </xf>
    <xf numFmtId="49" fontId="12" fillId="2" borderId="11">
      <alignment horizontal="left" vertical="center"/>
    </xf>
    <xf numFmtId="49" fontId="12" fillId="2" borderId="11">
      <alignment horizontal="left" vertical="center"/>
    </xf>
    <xf numFmtId="49" fontId="12" fillId="2" borderId="11">
      <alignment horizontal="left" vertical="center"/>
    </xf>
    <xf numFmtId="49" fontId="12" fillId="2" borderId="11">
      <alignment horizontal="left" vertical="center"/>
    </xf>
    <xf numFmtId="49" fontId="12" fillId="2" borderId="11">
      <alignment horizontal="left" vertical="center"/>
    </xf>
    <xf numFmtId="49" fontId="12" fillId="2" borderId="11">
      <alignment horizontal="left" vertical="center"/>
    </xf>
    <xf numFmtId="49" fontId="12" fillId="2" borderId="11">
      <alignment horizontal="left" vertical="center"/>
    </xf>
    <xf numFmtId="49" fontId="12" fillId="2" borderId="11">
      <alignment horizontal="left" vertical="center"/>
    </xf>
    <xf numFmtId="49" fontId="12" fillId="2" borderId="11">
      <alignment horizontal="left" vertical="center"/>
    </xf>
    <xf numFmtId="49" fontId="12" fillId="2" borderId="11">
      <alignment horizontal="left" vertical="center"/>
    </xf>
    <xf numFmtId="49" fontId="12" fillId="2" borderId="11">
      <alignment horizontal="left" vertical="center"/>
    </xf>
    <xf numFmtId="49" fontId="12" fillId="2" borderId="11">
      <alignment horizontal="left" vertical="center"/>
    </xf>
    <xf numFmtId="49" fontId="7" fillId="2" borderId="15">
      <alignment vertical="center"/>
    </xf>
    <xf numFmtId="49" fontId="7" fillId="2" borderId="15">
      <alignment vertical="center"/>
    </xf>
    <xf numFmtId="49" fontId="7" fillId="2" borderId="15">
      <alignment vertical="center"/>
    </xf>
    <xf numFmtId="49" fontId="7" fillId="2" borderId="15">
      <alignment vertical="center"/>
    </xf>
    <xf numFmtId="49" fontId="7" fillId="2" borderId="15">
      <alignment vertical="center"/>
    </xf>
    <xf numFmtId="49" fontId="7" fillId="2" borderId="15">
      <alignment vertical="center"/>
    </xf>
    <xf numFmtId="49" fontId="7" fillId="2" borderId="15">
      <alignment vertical="center"/>
    </xf>
    <xf numFmtId="49" fontId="7" fillId="2" borderId="15">
      <alignment vertical="center"/>
    </xf>
    <xf numFmtId="49" fontId="7" fillId="2" borderId="15">
      <alignment vertical="center"/>
    </xf>
    <xf numFmtId="49" fontId="7" fillId="2" borderId="15">
      <alignment vertical="center"/>
    </xf>
    <xf numFmtId="49" fontId="7" fillId="2" borderId="15">
      <alignment vertical="center"/>
    </xf>
    <xf numFmtId="49" fontId="7" fillId="2" borderId="15">
      <alignment vertical="center"/>
    </xf>
    <xf numFmtId="49" fontId="7" fillId="2" borderId="15">
      <alignment vertical="center"/>
    </xf>
    <xf numFmtId="176" fontId="12" fillId="2" borderId="11">
      <alignment vertical="center" shrinkToFit="1"/>
    </xf>
    <xf numFmtId="176" fontId="12" fillId="2" borderId="11">
      <alignment vertical="center" shrinkToFit="1"/>
    </xf>
    <xf numFmtId="0" fontId="40" fillId="0" borderId="0"/>
    <xf numFmtId="0" fontId="57" fillId="0" borderId="33">
      <alignment vertical="top"/>
    </xf>
    <xf numFmtId="0" fontId="71" fillId="4" borderId="0">
      <alignment horizontal="center" vertical="center"/>
    </xf>
    <xf numFmtId="0" fontId="69" fillId="4" borderId="11">
      <alignment horizontal="center" vertical="center" wrapText="1"/>
    </xf>
    <xf numFmtId="0" fontId="69" fillId="4" borderId="11">
      <alignment horizontal="left" vertical="center"/>
    </xf>
    <xf numFmtId="0" fontId="70" fillId="4" borderId="11">
      <alignment horizontal="center" vertical="center"/>
    </xf>
    <xf numFmtId="0" fontId="70" fillId="4" borderId="11">
      <alignment horizontal="center" vertical="center" wrapText="1"/>
    </xf>
    <xf numFmtId="0" fontId="69" fillId="4" borderId="0">
      <alignment vertical="center"/>
    </xf>
    <xf numFmtId="0" fontId="69" fillId="4" borderId="0">
      <alignment horizontal="right" vertical="center"/>
    </xf>
    <xf numFmtId="0" fontId="70" fillId="4" borderId="15">
      <alignment horizontal="center" vertical="center"/>
    </xf>
    <xf numFmtId="0" fontId="70" fillId="4" borderId="17">
      <alignment horizontal="center" vertical="center"/>
    </xf>
    <xf numFmtId="0" fontId="69" fillId="4" borderId="15">
      <alignment horizontal="center" vertical="center" wrapText="1"/>
    </xf>
    <xf numFmtId="0" fontId="69" fillId="4" borderId="16">
      <alignment horizontal="center" vertical="center" wrapText="1"/>
    </xf>
    <xf numFmtId="0" fontId="69" fillId="4" borderId="17">
      <alignment horizontal="center" vertical="center" wrapText="1"/>
    </xf>
    <xf numFmtId="0" fontId="69" fillId="4" borderId="11">
      <alignment horizontal="center" vertical="center" wrapText="1"/>
    </xf>
    <xf numFmtId="49" fontId="69" fillId="4" borderId="11">
      <alignment horizontal="left" vertical="center"/>
    </xf>
    <xf numFmtId="179" fontId="69" fillId="3" borderId="11">
      <alignment vertical="center" shrinkToFit="1"/>
    </xf>
    <xf numFmtId="0" fontId="48" fillId="4" borderId="17">
      <alignment vertical="center"/>
    </xf>
    <xf numFmtId="0" fontId="70" fillId="4" borderId="0">
      <alignment horizontal="left" vertical="center"/>
    </xf>
    <xf numFmtId="0" fontId="45" fillId="4" borderId="0">
      <alignment horizontal="right" vertical="center"/>
    </xf>
    <xf numFmtId="0" fontId="45" fillId="4" borderId="0">
      <alignment horizontal="left" vertical="center"/>
    </xf>
    <xf numFmtId="0" fontId="73" fillId="4" borderId="17">
      <alignment vertical="center"/>
    </xf>
    <xf numFmtId="0" fontId="11" fillId="2" borderId="12">
      <alignment horizontal="center" vertical="center" wrapText="1"/>
    </xf>
    <xf numFmtId="0" fontId="12" fillId="2" borderId="12">
      <alignment horizontal="center" vertical="center" wrapText="1"/>
    </xf>
    <xf numFmtId="0" fontId="12" fillId="2" borderId="14">
      <alignment horizontal="center" vertical="center" wrapText="1"/>
    </xf>
    <xf numFmtId="0" fontId="12" fillId="2" borderId="14">
      <alignment horizontal="center" vertical="center" wrapText="1"/>
    </xf>
    <xf numFmtId="0" fontId="12" fillId="2" borderId="11">
      <alignment horizontal="center" vertical="center" wrapText="1"/>
    </xf>
    <xf numFmtId="179" fontId="9" fillId="3" borderId="11">
      <alignment vertical="center" shrinkToFit="1"/>
    </xf>
    <xf numFmtId="0" fontId="31" fillId="36" borderId="11">
      <alignment vertical="top"/>
    </xf>
    <xf numFmtId="0" fontId="0" fillId="0" borderId="0">
      <alignment vertical="center"/>
    </xf>
    <xf numFmtId="176" fontId="12" fillId="38" borderId="11">
      <alignment vertical="center" shrinkToFit="1"/>
    </xf>
    <xf numFmtId="176" fontId="12" fillId="38" borderId="11">
      <alignment vertical="center" shrinkToFit="1"/>
    </xf>
    <xf numFmtId="0" fontId="11" fillId="2" borderId="12">
      <alignment horizontal="center" vertical="center" wrapText="1"/>
      <protection locked="0"/>
    </xf>
    <xf numFmtId="0" fontId="40" fillId="0" borderId="0"/>
    <xf numFmtId="0" fontId="0" fillId="0" borderId="0">
      <alignment vertical="center"/>
    </xf>
    <xf numFmtId="0" fontId="69" fillId="4" borderId="11">
      <alignment horizontal="center" vertical="center" wrapText="1"/>
    </xf>
    <xf numFmtId="0" fontId="74" fillId="4" borderId="13">
      <alignment horizontal="center" vertical="center"/>
    </xf>
    <xf numFmtId="0" fontId="74" fillId="4" borderId="11">
      <alignment horizontal="left" vertical="center" wrapText="1"/>
    </xf>
    <xf numFmtId="0" fontId="0" fillId="0" borderId="11">
      <alignment horizontal="center" vertical="center"/>
    </xf>
    <xf numFmtId="0" fontId="74" fillId="4" borderId="12">
      <alignment horizontal="left" vertical="center" wrapText="1"/>
    </xf>
    <xf numFmtId="0" fontId="0" fillId="0" borderId="12">
      <alignment horizontal="center" vertical="center"/>
    </xf>
    <xf numFmtId="176" fontId="12" fillId="38" borderId="11">
      <alignment vertical="center" shrinkToFit="1"/>
    </xf>
    <xf numFmtId="176" fontId="12" fillId="38" borderId="11">
      <alignment vertical="center" shrinkToFit="1"/>
    </xf>
    <xf numFmtId="0" fontId="9" fillId="4" borderId="11">
      <alignment horizontal="center" vertical="center" wrapText="1"/>
    </xf>
    <xf numFmtId="0" fontId="12" fillId="38" borderId="14">
      <alignment vertical="center"/>
    </xf>
    <xf numFmtId="0" fontId="11" fillId="2" borderId="12">
      <alignment horizontal="center" vertical="center" wrapText="1"/>
      <protection locked="0"/>
    </xf>
    <xf numFmtId="0" fontId="40" fillId="0" borderId="0"/>
    <xf numFmtId="0" fontId="0" fillId="0" borderId="0">
      <alignment vertical="center"/>
    </xf>
    <xf numFmtId="0" fontId="69" fillId="4" borderId="11">
      <alignment horizontal="center" vertical="center" wrapText="1"/>
    </xf>
    <xf numFmtId="0" fontId="69" fillId="4" borderId="11">
      <alignment horizontal="center" vertical="center" wrapText="1"/>
    </xf>
    <xf numFmtId="0" fontId="74" fillId="4" borderId="13">
      <alignment horizontal="center" vertical="center"/>
    </xf>
    <xf numFmtId="0" fontId="75" fillId="4" borderId="11">
      <alignment vertical="center"/>
    </xf>
    <xf numFmtId="0" fontId="75" fillId="4" borderId="12">
      <alignment vertical="center"/>
    </xf>
    <xf numFmtId="0" fontId="74" fillId="4" borderId="14">
      <alignment horizontal="center" vertical="center" wrapText="1"/>
    </xf>
    <xf numFmtId="0" fontId="74" fillId="4" borderId="13">
      <alignment horizontal="center" vertical="center" wrapText="1"/>
    </xf>
    <xf numFmtId="0" fontId="12" fillId="38" borderId="11">
      <alignment vertical="center"/>
    </xf>
    <xf numFmtId="176" fontId="12" fillId="38" borderId="11">
      <alignment vertical="center" shrinkToFit="1"/>
    </xf>
    <xf numFmtId="176" fontId="12" fillId="38" borderId="11">
      <alignment vertical="center" shrinkToFit="1"/>
      <protection locked="0"/>
    </xf>
    <xf numFmtId="0" fontId="40" fillId="0" borderId="0"/>
    <xf numFmtId="0" fontId="0" fillId="0" borderId="0">
      <alignment vertical="center"/>
    </xf>
    <xf numFmtId="0" fontId="69" fillId="4" borderId="11">
      <alignment horizontal="center" vertical="center" wrapText="1"/>
    </xf>
    <xf numFmtId="0" fontId="74" fillId="4" borderId="13">
      <alignment horizontal="center" vertical="center"/>
    </xf>
    <xf numFmtId="0" fontId="75" fillId="4" borderId="11">
      <alignment vertical="center"/>
    </xf>
    <xf numFmtId="0" fontId="75" fillId="4" borderId="12">
      <alignment vertical="center"/>
    </xf>
    <xf numFmtId="0" fontId="9" fillId="0" borderId="11">
      <alignment horizontal="left" vertical="center"/>
    </xf>
    <xf numFmtId="0" fontId="9" fillId="0" borderId="11">
      <alignment vertical="center"/>
    </xf>
    <xf numFmtId="176" fontId="12" fillId="38" borderId="11">
      <alignment vertical="center" shrinkToFit="1"/>
    </xf>
    <xf numFmtId="0" fontId="9" fillId="4" borderId="11">
      <alignment horizontal="center" vertical="center" wrapText="1"/>
    </xf>
    <xf numFmtId="0" fontId="69" fillId="38" borderId="11">
      <alignment vertical="center"/>
    </xf>
    <xf numFmtId="176" fontId="69" fillId="38" borderId="11">
      <alignment vertical="center" shrinkToFit="1"/>
      <protection locked="0"/>
    </xf>
    <xf numFmtId="0" fontId="40" fillId="0" borderId="0"/>
    <xf numFmtId="0" fontId="69" fillId="4" borderId="11">
      <alignment horizontal="center" vertical="center"/>
    </xf>
    <xf numFmtId="176" fontId="69" fillId="4" borderId="11">
      <alignment vertical="center" shrinkToFit="1"/>
      <protection locked="0"/>
    </xf>
    <xf numFmtId="177" fontId="69" fillId="3" borderId="11">
      <alignment vertical="center" shrinkToFit="1"/>
    </xf>
    <xf numFmtId="0" fontId="71" fillId="4" borderId="0">
      <alignment horizontal="center" vertical="center"/>
    </xf>
    <xf numFmtId="0" fontId="69" fillId="4" borderId="11">
      <alignment vertical="center"/>
    </xf>
    <xf numFmtId="176" fontId="69" fillId="4" borderId="11">
      <alignment vertical="center" shrinkToFit="1"/>
      <protection locked="0"/>
    </xf>
    <xf numFmtId="0" fontId="70" fillId="4" borderId="11">
      <alignment horizontal="center" vertical="center"/>
    </xf>
    <xf numFmtId="0" fontId="76" fillId="4" borderId="0">
      <alignment vertical="center"/>
    </xf>
    <xf numFmtId="1" fontId="69" fillId="4" borderId="11">
      <alignment horizontal="left" vertical="center"/>
    </xf>
    <xf numFmtId="49" fontId="69" fillId="4" borderId="11">
      <alignment vertical="center"/>
      <protection locked="0"/>
    </xf>
    <xf numFmtId="49" fontId="69" fillId="4" borderId="11">
      <alignment vertical="center"/>
      <protection locked="0"/>
    </xf>
    <xf numFmtId="49" fontId="69" fillId="4" borderId="11">
      <alignment vertical="center"/>
      <protection locked="0"/>
    </xf>
    <xf numFmtId="49" fontId="69" fillId="4" borderId="11">
      <alignment vertical="center"/>
      <protection locked="0"/>
    </xf>
    <xf numFmtId="49" fontId="69" fillId="4" borderId="11">
      <alignment vertical="center"/>
      <protection locked="0"/>
    </xf>
    <xf numFmtId="49" fontId="69" fillId="4" borderId="11">
      <alignment vertical="center"/>
      <protection locked="0"/>
    </xf>
    <xf numFmtId="49" fontId="48" fillId="4" borderId="11">
      <alignment vertical="center"/>
      <protection locked="0"/>
    </xf>
    <xf numFmtId="49" fontId="48" fillId="4" borderId="11">
      <alignment vertical="center"/>
      <protection locked="0"/>
    </xf>
    <xf numFmtId="49" fontId="48" fillId="4" borderId="11">
      <alignment vertical="center"/>
      <protection locked="0"/>
    </xf>
    <xf numFmtId="49" fontId="48" fillId="4" borderId="11">
      <alignment vertical="center"/>
      <protection locked="0"/>
    </xf>
    <xf numFmtId="49" fontId="48" fillId="4" borderId="11">
      <alignment vertical="center"/>
      <protection locked="0"/>
    </xf>
    <xf numFmtId="49" fontId="48" fillId="4" borderId="11">
      <alignment vertical="center"/>
      <protection locked="0"/>
    </xf>
    <xf numFmtId="0" fontId="77" fillId="4" borderId="11">
      <alignment horizontal="center" vertical="center" wrapText="1"/>
    </xf>
    <xf numFmtId="0" fontId="77" fillId="4" borderId="15">
      <alignment horizontal="center" vertical="center" wrapText="1"/>
    </xf>
    <xf numFmtId="0" fontId="77" fillId="4" borderId="16">
      <alignment horizontal="center" vertical="center" wrapText="1"/>
    </xf>
    <xf numFmtId="0" fontId="77" fillId="4" borderId="17">
      <alignment horizontal="center" vertical="center" wrapText="1"/>
    </xf>
    <xf numFmtId="176" fontId="69" fillId="2" borderId="11">
      <alignment vertical="center" shrinkToFit="1"/>
      <protection locked="0"/>
    </xf>
    <xf numFmtId="10" fontId="78" fillId="4" borderId="0">
      <alignment horizontal="right" vertical="center"/>
    </xf>
    <xf numFmtId="10" fontId="77" fillId="4" borderId="11">
      <alignment horizontal="center" vertical="center" wrapText="1"/>
    </xf>
    <xf numFmtId="176" fontId="69" fillId="3" borderId="11">
      <alignment vertical="center" shrinkToFit="1"/>
    </xf>
    <xf numFmtId="0" fontId="70" fillId="4" borderId="0">
      <alignment vertical="center"/>
    </xf>
    <xf numFmtId="0" fontId="40" fillId="0" borderId="0">
      <alignment vertical="center"/>
    </xf>
    <xf numFmtId="0" fontId="40" fillId="0" borderId="0"/>
    <xf numFmtId="0" fontId="69" fillId="4" borderId="11">
      <alignment horizontal="center" vertical="center"/>
    </xf>
    <xf numFmtId="176" fontId="69" fillId="4" borderId="11">
      <alignment vertical="center" shrinkToFit="1"/>
      <protection locked="0"/>
    </xf>
    <xf numFmtId="177" fontId="69" fillId="3" borderId="11">
      <alignment vertical="center" shrinkToFit="1"/>
    </xf>
    <xf numFmtId="0" fontId="71" fillId="4" borderId="0">
      <alignment horizontal="center" vertical="center"/>
    </xf>
    <xf numFmtId="0" fontId="69" fillId="4" borderId="11">
      <alignment vertical="center"/>
    </xf>
    <xf numFmtId="176" fontId="69" fillId="4" borderId="11">
      <alignment vertical="center" shrinkToFit="1"/>
      <protection locked="0"/>
    </xf>
    <xf numFmtId="0" fontId="70" fillId="4" borderId="11">
      <alignment horizontal="center" vertical="center"/>
    </xf>
    <xf numFmtId="0" fontId="70" fillId="4" borderId="11">
      <alignment horizontal="center" vertical="center" wrapText="1"/>
    </xf>
    <xf numFmtId="0" fontId="76" fillId="4" borderId="0">
      <alignment vertical="center"/>
    </xf>
    <xf numFmtId="10" fontId="48" fillId="4" borderId="0">
      <alignment horizontal="right" vertical="center"/>
    </xf>
    <xf numFmtId="10" fontId="70" fillId="4" borderId="11">
      <alignment horizontal="center" vertical="center" wrapText="1"/>
    </xf>
    <xf numFmtId="1" fontId="69" fillId="4" borderId="11">
      <alignment horizontal="left" vertical="center"/>
    </xf>
    <xf numFmtId="176" fontId="9" fillId="3" borderId="11">
      <alignment vertical="center" shrinkToFit="1"/>
    </xf>
    <xf numFmtId="49" fontId="69" fillId="4" borderId="11">
      <alignment vertical="center"/>
      <protection locked="0"/>
    </xf>
    <xf numFmtId="49" fontId="69" fillId="4" borderId="11">
      <alignment vertical="center"/>
      <protection locked="0"/>
    </xf>
    <xf numFmtId="49" fontId="69" fillId="4" borderId="11">
      <alignment vertical="center"/>
      <protection locked="0"/>
    </xf>
    <xf numFmtId="49" fontId="69" fillId="4" borderId="11">
      <alignment vertical="center"/>
      <protection locked="0"/>
    </xf>
    <xf numFmtId="49" fontId="69" fillId="4" borderId="11">
      <alignment vertical="center"/>
      <protection locked="0"/>
    </xf>
    <xf numFmtId="49" fontId="69" fillId="4" borderId="11">
      <alignment vertical="center"/>
      <protection locked="0"/>
    </xf>
    <xf numFmtId="49" fontId="69" fillId="4" borderId="11">
      <alignment vertical="center"/>
      <protection locked="0"/>
    </xf>
    <xf numFmtId="49" fontId="69" fillId="4" borderId="11">
      <alignment vertical="center"/>
      <protection locked="0"/>
    </xf>
    <xf numFmtId="49" fontId="48" fillId="4" borderId="11">
      <alignment vertical="center"/>
      <protection locked="0"/>
    </xf>
    <xf numFmtId="49" fontId="48" fillId="4" borderId="11">
      <alignment vertical="center"/>
      <protection locked="0"/>
    </xf>
    <xf numFmtId="49" fontId="48" fillId="4" borderId="11">
      <alignment vertical="center"/>
      <protection locked="0"/>
    </xf>
    <xf numFmtId="49" fontId="48" fillId="4" borderId="11">
      <alignment vertical="center"/>
      <protection locked="0"/>
    </xf>
    <xf numFmtId="49" fontId="48" fillId="4" borderId="11">
      <alignment vertical="center"/>
      <protection locked="0"/>
    </xf>
    <xf numFmtId="49" fontId="48" fillId="4" borderId="11">
      <alignment vertical="center"/>
      <protection locked="0"/>
    </xf>
    <xf numFmtId="49" fontId="48" fillId="4" borderId="11">
      <alignment vertical="center"/>
      <protection locked="0"/>
    </xf>
    <xf numFmtId="49" fontId="48" fillId="4" borderId="11">
      <alignment vertical="center"/>
      <protection locked="0"/>
    </xf>
    <xf numFmtId="1" fontId="69" fillId="4" borderId="11">
      <alignment vertical="center"/>
    </xf>
    <xf numFmtId="0" fontId="70" fillId="4" borderId="0">
      <alignment vertical="center"/>
    </xf>
    <xf numFmtId="0" fontId="40" fillId="0" borderId="0">
      <alignment vertical="center"/>
    </xf>
    <xf numFmtId="0" fontId="40" fillId="0" borderId="0"/>
    <xf numFmtId="0" fontId="69" fillId="4" borderId="11">
      <alignment horizontal="center" vertical="center"/>
    </xf>
    <xf numFmtId="177" fontId="69" fillId="3" borderId="11">
      <alignment vertical="center" shrinkToFit="1"/>
    </xf>
    <xf numFmtId="0" fontId="71" fillId="4" borderId="0">
      <alignment horizontal="center" vertical="center"/>
    </xf>
    <xf numFmtId="0" fontId="69" fillId="4" borderId="11">
      <alignment vertical="center"/>
    </xf>
    <xf numFmtId="0" fontId="70" fillId="4" borderId="11">
      <alignment horizontal="center" vertical="center"/>
    </xf>
    <xf numFmtId="0" fontId="70" fillId="4" borderId="11">
      <alignment horizontal="center" vertical="center" wrapText="1"/>
    </xf>
    <xf numFmtId="0" fontId="76" fillId="4" borderId="0">
      <alignment vertical="center"/>
    </xf>
    <xf numFmtId="0" fontId="38" fillId="4" borderId="0">
      <alignment vertical="center"/>
    </xf>
    <xf numFmtId="0" fontId="70" fillId="4" borderId="15">
      <alignment horizontal="center" vertical="center" wrapText="1"/>
    </xf>
    <xf numFmtId="0" fontId="70" fillId="4" borderId="16">
      <alignment horizontal="center" vertical="center" wrapText="1"/>
    </xf>
    <xf numFmtId="0" fontId="70" fillId="4" borderId="17">
      <alignment horizontal="center" vertical="center" wrapText="1"/>
    </xf>
    <xf numFmtId="0" fontId="70" fillId="4" borderId="11">
      <alignment horizontal="center" vertical="center" wrapText="1"/>
    </xf>
    <xf numFmtId="0" fontId="79" fillId="4" borderId="11">
      <alignment vertical="center" indent="4"/>
    </xf>
    <xf numFmtId="181" fontId="69" fillId="3" borderId="11">
      <alignment vertical="center" shrinkToFit="1"/>
    </xf>
    <xf numFmtId="182" fontId="69" fillId="4" borderId="11">
      <alignment vertical="center"/>
    </xf>
    <xf numFmtId="0" fontId="45" fillId="4" borderId="18">
      <alignment horizontal="right" vertical="center"/>
    </xf>
    <xf numFmtId="0" fontId="69" fillId="0" borderId="11">
      <alignment vertical="center"/>
    </xf>
    <xf numFmtId="182" fontId="32" fillId="4" borderId="11">
      <alignment vertical="center"/>
    </xf>
    <xf numFmtId="0" fontId="32" fillId="4" borderId="11">
      <alignment vertical="center"/>
    </xf>
    <xf numFmtId="0" fontId="70" fillId="4" borderId="0">
      <alignment vertical="center"/>
    </xf>
    <xf numFmtId="0" fontId="40" fillId="0" borderId="0">
      <alignment vertical="center"/>
    </xf>
    <xf numFmtId="0" fontId="40" fillId="0" borderId="0"/>
    <xf numFmtId="0" fontId="69" fillId="4" borderId="11">
      <alignment horizontal="center" vertical="center"/>
    </xf>
    <xf numFmtId="0" fontId="71" fillId="4" borderId="0">
      <alignment horizontal="center" vertical="center"/>
    </xf>
    <xf numFmtId="0" fontId="69" fillId="4" borderId="11">
      <alignment horizontal="left" vertical="center"/>
    </xf>
    <xf numFmtId="176" fontId="69" fillId="3" borderId="11">
      <alignment vertical="center" shrinkToFit="1"/>
    </xf>
    <xf numFmtId="176" fontId="69" fillId="4" borderId="11">
      <alignment vertical="center" shrinkToFit="1"/>
      <protection locked="0"/>
    </xf>
    <xf numFmtId="176" fontId="69" fillId="4" borderId="11">
      <alignment vertical="center" shrinkToFit="1"/>
    </xf>
    <xf numFmtId="0" fontId="71" fillId="4" borderId="0">
      <alignment horizontal="center" vertical="center" wrapText="1"/>
    </xf>
    <xf numFmtId="0" fontId="70" fillId="4" borderId="11">
      <alignment horizontal="center" vertical="center"/>
    </xf>
    <xf numFmtId="0" fontId="70" fillId="4" borderId="11">
      <alignment horizontal="center" vertical="center" wrapText="1"/>
    </xf>
    <xf numFmtId="178" fontId="69" fillId="4" borderId="11">
      <alignment horizontal="left" vertical="center"/>
    </xf>
    <xf numFmtId="178" fontId="48" fillId="4" borderId="11">
      <alignment horizontal="left" vertical="center"/>
    </xf>
    <xf numFmtId="180" fontId="48" fillId="4" borderId="11">
      <alignment horizontal="left" vertical="center"/>
    </xf>
    <xf numFmtId="0" fontId="48" fillId="4" borderId="11">
      <alignment vertical="center"/>
    </xf>
    <xf numFmtId="0" fontId="48" fillId="4" borderId="0">
      <alignment horizontal="right" vertical="center" wrapText="1"/>
    </xf>
    <xf numFmtId="0" fontId="48" fillId="4" borderId="11">
      <alignment horizontal="left" vertical="center"/>
    </xf>
    <xf numFmtId="178" fontId="69" fillId="4" borderId="11">
      <alignment horizontal="left" vertical="center"/>
      <protection locked="0"/>
    </xf>
    <xf numFmtId="0" fontId="48" fillId="4" borderId="11">
      <alignment vertical="center"/>
      <protection locked="0"/>
    </xf>
    <xf numFmtId="0" fontId="80" fillId="4" borderId="11">
      <alignment vertical="center"/>
    </xf>
    <xf numFmtId="0" fontId="79" fillId="4" borderId="11">
      <alignment vertical="center"/>
    </xf>
    <xf numFmtId="0" fontId="70" fillId="4" borderId="0">
      <alignment vertical="center"/>
    </xf>
    <xf numFmtId="0" fontId="40" fillId="0" borderId="0"/>
    <xf numFmtId="0" fontId="69" fillId="4" borderId="11">
      <alignment horizontal="center" vertical="center"/>
    </xf>
    <xf numFmtId="0" fontId="71" fillId="4" borderId="0">
      <alignment horizontal="center" vertical="center"/>
    </xf>
    <xf numFmtId="0" fontId="69" fillId="4" borderId="11">
      <alignment horizontal="center" vertical="center"/>
    </xf>
    <xf numFmtId="0" fontId="69" fillId="4" borderId="11">
      <alignment horizontal="center" vertical="center"/>
    </xf>
    <xf numFmtId="0" fontId="69" fillId="4" borderId="11">
      <alignment horizontal="center" vertical="center" wrapText="1"/>
    </xf>
    <xf numFmtId="0" fontId="69" fillId="4" borderId="11">
      <alignment horizontal="left" vertical="center"/>
    </xf>
    <xf numFmtId="0" fontId="69" fillId="4" borderId="11">
      <alignment vertical="center"/>
    </xf>
    <xf numFmtId="176" fontId="69" fillId="3" borderId="11">
      <alignment vertical="center" shrinkToFit="1"/>
    </xf>
    <xf numFmtId="176" fontId="69" fillId="4" borderId="11">
      <alignment vertical="center" shrinkToFit="1"/>
      <protection locked="0"/>
    </xf>
    <xf numFmtId="176" fontId="12" fillId="4" borderId="11">
      <alignment vertical="top" shrinkToFit="1"/>
      <protection locked="0"/>
    </xf>
    <xf numFmtId="178" fontId="69" fillId="4" borderId="11">
      <alignment vertical="center"/>
    </xf>
    <xf numFmtId="176" fontId="69" fillId="4" borderId="0">
      <alignment vertical="center" shrinkToFit="1"/>
      <protection locked="0"/>
    </xf>
    <xf numFmtId="0" fontId="69" fillId="4" borderId="11">
      <alignment horizontal="left" vertical="center"/>
    </xf>
    <xf numFmtId="176" fontId="69" fillId="4" borderId="11">
      <alignment vertical="center" shrinkToFit="1"/>
    </xf>
    <xf numFmtId="176" fontId="12" fillId="4" borderId="11">
      <alignment vertical="top" shrinkToFit="1"/>
    </xf>
    <xf numFmtId="0" fontId="73" fillId="4" borderId="11">
      <alignment vertical="center"/>
    </xf>
    <xf numFmtId="0" fontId="48" fillId="4" borderId="0">
      <alignment horizontal="right" vertical="center"/>
    </xf>
    <xf numFmtId="176" fontId="12" fillId="3" borderId="11">
      <alignment vertical="top" shrinkToFit="1"/>
    </xf>
    <xf numFmtId="0" fontId="70" fillId="4" borderId="0">
      <alignment vertical="center"/>
    </xf>
    <xf numFmtId="0" fontId="40" fillId="0" borderId="0"/>
    <xf numFmtId="0" fontId="19" fillId="4" borderId="0">
      <alignment vertical="center"/>
    </xf>
    <xf numFmtId="0" fontId="73" fillId="4" borderId="11">
      <alignment horizontal="left" vertical="center"/>
    </xf>
    <xf numFmtId="0" fontId="79" fillId="4" borderId="11">
      <alignment vertical="center"/>
    </xf>
    <xf numFmtId="179" fontId="73" fillId="3" borderId="11">
      <alignment vertical="center" shrinkToFit="1"/>
    </xf>
    <xf numFmtId="0" fontId="69" fillId="4" borderId="11">
      <alignment horizontal="left" vertical="center"/>
      <protection locked="0"/>
    </xf>
    <xf numFmtId="0" fontId="69" fillId="4" borderId="11">
      <alignment horizontal="left" vertical="center"/>
      <protection locked="0"/>
    </xf>
    <xf numFmtId="0" fontId="48" fillId="4" borderId="11">
      <alignment vertical="center"/>
      <protection locked="0"/>
    </xf>
    <xf numFmtId="0" fontId="48" fillId="4" borderId="11">
      <alignment vertical="center"/>
      <protection locked="0"/>
    </xf>
    <xf numFmtId="0" fontId="69" fillId="4" borderId="11">
      <alignment horizontal="left" vertical="center"/>
      <protection locked="0"/>
    </xf>
    <xf numFmtId="0" fontId="69" fillId="4" borderId="11">
      <alignment horizontal="left" vertical="center"/>
      <protection locked="0"/>
    </xf>
    <xf numFmtId="0" fontId="48" fillId="4" borderId="11">
      <alignment vertical="center"/>
      <protection locked="0"/>
    </xf>
    <xf numFmtId="0" fontId="69" fillId="4" borderId="11">
      <alignment vertical="center"/>
      <protection locked="0"/>
    </xf>
    <xf numFmtId="0" fontId="79" fillId="4" borderId="15">
      <alignment vertical="center"/>
    </xf>
    <xf numFmtId="0" fontId="79" fillId="4" borderId="17">
      <alignment vertical="center"/>
    </xf>
    <xf numFmtId="0" fontId="48" fillId="4" borderId="11">
      <alignment vertical="center"/>
    </xf>
    <xf numFmtId="0" fontId="69" fillId="4" borderId="11">
      <alignment horizontal="left" vertical="center"/>
    </xf>
    <xf numFmtId="0" fontId="40" fillId="0" borderId="0">
      <alignment vertical="center"/>
    </xf>
    <xf numFmtId="0" fontId="40" fillId="0" borderId="0"/>
    <xf numFmtId="0" fontId="69" fillId="4" borderId="11">
      <alignment vertical="center"/>
    </xf>
    <xf numFmtId="176" fontId="69" fillId="39" borderId="11">
      <alignment vertical="center" shrinkToFit="1"/>
    </xf>
    <xf numFmtId="176" fontId="69" fillId="4" borderId="11">
      <alignment vertical="center" shrinkToFit="1"/>
    </xf>
    <xf numFmtId="176" fontId="69" fillId="3" borderId="11">
      <alignment vertical="center" shrinkToFit="1"/>
    </xf>
    <xf numFmtId="177" fontId="69" fillId="3" borderId="11">
      <alignment vertical="center" shrinkToFit="1"/>
    </xf>
    <xf numFmtId="0" fontId="69" fillId="0" borderId="11">
      <alignment vertical="center"/>
    </xf>
    <xf numFmtId="0" fontId="48" fillId="0" borderId="11">
      <alignment vertical="center"/>
    </xf>
    <xf numFmtId="0" fontId="69" fillId="4" borderId="11">
      <alignment vertical="center"/>
    </xf>
    <xf numFmtId="176" fontId="69" fillId="3" borderId="11">
      <alignment vertical="center" shrinkToFit="1"/>
    </xf>
    <xf numFmtId="0" fontId="12" fillId="0" borderId="0">
      <alignment vertical="center"/>
    </xf>
    <xf numFmtId="176" fontId="69" fillId="39" borderId="11">
      <alignment vertical="center" shrinkToFit="1"/>
    </xf>
    <xf numFmtId="176" fontId="69" fillId="4" borderId="11">
      <alignment vertical="center" shrinkToFit="1"/>
    </xf>
    <xf numFmtId="179" fontId="69" fillId="3" borderId="11">
      <alignment vertical="center" shrinkToFit="1"/>
    </xf>
    <xf numFmtId="179" fontId="69" fillId="4" borderId="11">
      <alignment horizontal="right" vertical="center"/>
    </xf>
    <xf numFmtId="176" fontId="69" fillId="4" borderId="0">
      <alignment vertical="center" shrinkToFit="1"/>
    </xf>
    <xf numFmtId="0" fontId="73" fillId="4" borderId="11">
      <alignment vertical="center" indent="4"/>
    </xf>
    <xf numFmtId="0" fontId="40" fillId="0" borderId="0"/>
    <xf numFmtId="0" fontId="40" fillId="0" borderId="0">
      <alignment vertical="center"/>
    </xf>
    <xf numFmtId="0" fontId="70" fillId="4" borderId="11">
      <alignment vertical="center" indent="6"/>
    </xf>
    <xf numFmtId="0" fontId="40" fillId="0" borderId="0"/>
    <xf numFmtId="0" fontId="40" fillId="0" borderId="0">
      <alignment vertical="center"/>
    </xf>
    <xf numFmtId="0" fontId="69" fillId="4" borderId="11">
      <alignment vertical="center"/>
    </xf>
    <xf numFmtId="176" fontId="9" fillId="3" borderId="11">
      <alignment vertical="center" shrinkToFit="1"/>
    </xf>
    <xf numFmtId="177" fontId="69" fillId="3" borderId="11">
      <alignment vertical="center" shrinkToFit="1"/>
    </xf>
    <xf numFmtId="0" fontId="69" fillId="0" borderId="11">
      <alignment vertical="center"/>
    </xf>
    <xf numFmtId="176" fontId="69" fillId="4" borderId="11">
      <alignment vertical="center" shrinkToFit="1"/>
      <protection locked="0"/>
    </xf>
    <xf numFmtId="0" fontId="48" fillId="0" borderId="11">
      <alignment vertical="center"/>
    </xf>
    <xf numFmtId="0" fontId="69" fillId="4" borderId="11">
      <alignment vertical="center"/>
    </xf>
    <xf numFmtId="0" fontId="69" fillId="4" borderId="11">
      <alignment vertical="center"/>
    </xf>
    <xf numFmtId="49" fontId="69" fillId="4" borderId="11">
      <alignment vertical="center"/>
      <protection locked="0"/>
    </xf>
    <xf numFmtId="49" fontId="48" fillId="0" borderId="11">
      <alignment vertical="center"/>
      <protection locked="0"/>
    </xf>
    <xf numFmtId="49" fontId="69" fillId="4" borderId="11">
      <alignment vertical="center"/>
      <protection locked="0"/>
    </xf>
    <xf numFmtId="49" fontId="48" fillId="0" borderId="11">
      <alignment vertical="center"/>
      <protection locked="0"/>
    </xf>
    <xf numFmtId="49" fontId="69" fillId="4" borderId="11">
      <alignment vertical="center"/>
      <protection locked="0"/>
    </xf>
    <xf numFmtId="49" fontId="48" fillId="0" borderId="11">
      <alignment vertical="center"/>
      <protection locked="0"/>
    </xf>
    <xf numFmtId="49" fontId="69" fillId="4" borderId="11">
      <alignment vertical="center"/>
      <protection locked="0"/>
    </xf>
    <xf numFmtId="49" fontId="48" fillId="0" borderId="11">
      <alignment vertical="center"/>
      <protection locked="0"/>
    </xf>
    <xf numFmtId="49" fontId="69" fillId="4" borderId="11">
      <alignment vertical="center"/>
      <protection locked="0"/>
    </xf>
    <xf numFmtId="49" fontId="48" fillId="0" borderId="11">
      <alignment vertical="center"/>
      <protection locked="0"/>
    </xf>
    <xf numFmtId="49" fontId="69" fillId="4" borderId="11">
      <alignment vertical="center"/>
      <protection locked="0"/>
    </xf>
    <xf numFmtId="49" fontId="48" fillId="0" borderId="11">
      <alignment vertical="center"/>
      <protection locked="0"/>
    </xf>
    <xf numFmtId="176" fontId="69" fillId="4" borderId="11">
      <alignment vertical="center" shrinkToFit="1"/>
      <protection locked="0"/>
    </xf>
    <xf numFmtId="176" fontId="69" fillId="4" borderId="11">
      <alignment vertical="center" shrinkToFit="1"/>
      <protection locked="0"/>
    </xf>
    <xf numFmtId="176" fontId="69" fillId="4" borderId="11">
      <alignment vertical="center" shrinkToFit="1"/>
      <protection locked="0"/>
    </xf>
    <xf numFmtId="49" fontId="69" fillId="4" borderId="11">
      <alignment vertical="center"/>
      <protection locked="0"/>
    </xf>
    <xf numFmtId="49" fontId="48" fillId="0" borderId="11">
      <alignment vertical="center"/>
      <protection locked="0"/>
    </xf>
    <xf numFmtId="49" fontId="69" fillId="4" borderId="11">
      <alignment vertical="center"/>
      <protection locked="0"/>
    </xf>
    <xf numFmtId="49" fontId="48" fillId="0" borderId="11">
      <alignment vertical="center"/>
      <protection locked="0"/>
    </xf>
    <xf numFmtId="49" fontId="69" fillId="4" borderId="11">
      <alignment vertical="center"/>
      <protection locked="0"/>
    </xf>
    <xf numFmtId="49" fontId="48" fillId="0" borderId="11">
      <alignment vertical="center"/>
      <protection locked="0"/>
    </xf>
    <xf numFmtId="49" fontId="69" fillId="4" borderId="11">
      <alignment vertical="center"/>
      <protection locked="0"/>
    </xf>
    <xf numFmtId="49" fontId="48" fillId="0" borderId="11">
      <alignment vertical="center"/>
      <protection locked="0"/>
    </xf>
    <xf numFmtId="49" fontId="69" fillId="4" borderId="11">
      <alignment vertical="center"/>
      <protection locked="0"/>
    </xf>
    <xf numFmtId="49" fontId="48" fillId="0" borderId="11">
      <alignment vertical="center"/>
      <protection locked="0"/>
    </xf>
    <xf numFmtId="49" fontId="69" fillId="4" borderId="11">
      <alignment vertical="center"/>
      <protection locked="0"/>
    </xf>
    <xf numFmtId="49" fontId="48" fillId="0" borderId="11">
      <alignment vertical="center"/>
      <protection locked="0"/>
    </xf>
    <xf numFmtId="49" fontId="69" fillId="4" borderId="11">
      <alignment vertical="center"/>
      <protection locked="0"/>
    </xf>
    <xf numFmtId="49" fontId="48" fillId="0" borderId="11">
      <alignment vertical="center"/>
      <protection locked="0"/>
    </xf>
    <xf numFmtId="49" fontId="69" fillId="4" borderId="11">
      <alignment vertical="center"/>
      <protection locked="0"/>
    </xf>
    <xf numFmtId="49" fontId="48" fillId="0" borderId="11">
      <alignment vertical="center"/>
      <protection locked="0"/>
    </xf>
    <xf numFmtId="49" fontId="69" fillId="4" borderId="11">
      <alignment vertical="center"/>
      <protection locked="0"/>
    </xf>
    <xf numFmtId="49" fontId="48" fillId="0" borderId="11">
      <alignment vertical="center"/>
      <protection locked="0"/>
    </xf>
    <xf numFmtId="0" fontId="40" fillId="0" borderId="0"/>
    <xf numFmtId="0" fontId="40" fillId="0" borderId="0">
      <alignment vertical="center"/>
    </xf>
    <xf numFmtId="0" fontId="69" fillId="4" borderId="11">
      <alignment horizontal="center" vertical="center" wrapText="1"/>
    </xf>
    <xf numFmtId="176" fontId="69" fillId="4" borderId="11">
      <alignment vertical="center" shrinkToFit="1"/>
    </xf>
    <xf numFmtId="176" fontId="69" fillId="3" borderId="11">
      <alignment vertical="center" shrinkToFit="1"/>
    </xf>
    <xf numFmtId="0" fontId="70" fillId="4" borderId="0">
      <alignment vertical="center"/>
    </xf>
    <xf numFmtId="0" fontId="76" fillId="4" borderId="0">
      <alignment vertical="center"/>
    </xf>
    <xf numFmtId="0" fontId="48" fillId="4" borderId="11">
      <alignment vertical="center"/>
    </xf>
    <xf numFmtId="176" fontId="69" fillId="4" borderId="11">
      <alignment vertical="center" shrinkToFit="1"/>
      <protection locked="0"/>
    </xf>
    <xf numFmtId="0" fontId="48" fillId="4" borderId="11">
      <alignment vertical="center"/>
    </xf>
    <xf numFmtId="0" fontId="48" fillId="4" borderId="11">
      <alignment vertical="center"/>
      <protection locked="0"/>
    </xf>
    <xf numFmtId="0" fontId="79" fillId="4" borderId="11">
      <alignment vertical="center" indent="4"/>
    </xf>
    <xf numFmtId="176" fontId="69" fillId="4" borderId="14">
      <alignment vertical="center" shrinkToFit="1"/>
      <protection locked="0"/>
    </xf>
    <xf numFmtId="0" fontId="48" fillId="4" borderId="0">
      <alignment horizontal="right" vertical="center" wrapText="1"/>
    </xf>
    <xf numFmtId="0" fontId="40" fillId="0" borderId="0"/>
    <xf numFmtId="0" fontId="40" fillId="0" borderId="0">
      <alignment vertical="center"/>
    </xf>
    <xf numFmtId="0" fontId="71" fillId="4" borderId="0">
      <alignment horizontal="center" vertical="center"/>
    </xf>
    <xf numFmtId="0" fontId="71" fillId="4" borderId="0">
      <alignment horizontal="center" vertical="center" wrapText="1"/>
    </xf>
    <xf numFmtId="0" fontId="70" fillId="4" borderId="11">
      <alignment horizontal="center" vertical="center" wrapText="1"/>
    </xf>
    <xf numFmtId="0" fontId="70" fillId="4" borderId="12">
      <alignment horizontal="center" vertical="center" wrapText="1"/>
    </xf>
    <xf numFmtId="0" fontId="70" fillId="4" borderId="14">
      <alignment horizontal="center" vertical="center" wrapText="1"/>
    </xf>
    <xf numFmtId="0" fontId="70" fillId="4" borderId="14">
      <alignment horizontal="center" vertical="center"/>
    </xf>
    <xf numFmtId="0" fontId="70" fillId="4" borderId="19">
      <alignment horizontal="center" vertical="center" wrapText="1"/>
    </xf>
    <xf numFmtId="0" fontId="70" fillId="4" borderId="20">
      <alignment horizontal="center" vertical="center" wrapText="1"/>
    </xf>
    <xf numFmtId="183" fontId="70" fillId="4" borderId="0"/>
    <xf numFmtId="183" fontId="69" fillId="4" borderId="0"/>
    <xf numFmtId="183" fontId="69" fillId="4" borderId="0">
      <alignment vertical="center"/>
    </xf>
    <xf numFmtId="0" fontId="12" fillId="4" borderId="11">
      <alignment vertical="center"/>
    </xf>
    <xf numFmtId="0" fontId="12" fillId="4" borderId="11">
      <alignment horizontal="center" vertical="center" wrapText="1"/>
    </xf>
    <xf numFmtId="183" fontId="45" fillId="4" borderId="0"/>
    <xf numFmtId="0" fontId="19" fillId="4" borderId="0"/>
    <xf numFmtId="176" fontId="69" fillId="39" borderId="11">
      <alignment vertical="center" shrinkToFit="1"/>
    </xf>
    <xf numFmtId="177" fontId="69" fillId="3" borderId="11">
      <alignment vertical="center" shrinkToFit="1"/>
    </xf>
    <xf numFmtId="176" fontId="69" fillId="3" borderId="11">
      <alignment vertical="center" shrinkToFit="1"/>
    </xf>
    <xf numFmtId="176" fontId="69" fillId="4" borderId="11">
      <alignment vertical="center" shrinkToFit="1"/>
    </xf>
    <xf numFmtId="0" fontId="20" fillId="4" borderId="11">
      <alignment vertical="center" indent="2"/>
    </xf>
    <xf numFmtId="0" fontId="73" fillId="4" borderId="11">
      <alignment vertical="center" indent="2"/>
    </xf>
    <xf numFmtId="0" fontId="40" fillId="0" borderId="0"/>
    <xf numFmtId="183" fontId="71" fillId="4" borderId="0">
      <alignment horizontal="center" vertical="center"/>
    </xf>
    <xf numFmtId="183" fontId="48" fillId="4" borderId="18">
      <alignment horizontal="right" vertical="center"/>
    </xf>
    <xf numFmtId="0" fontId="12" fillId="4" borderId="15">
      <alignment horizontal="center" vertical="center" wrapText="1"/>
    </xf>
    <xf numFmtId="0" fontId="12" fillId="4" borderId="15">
      <alignment horizontal="center" vertical="center"/>
    </xf>
    <xf numFmtId="0" fontId="12" fillId="4" borderId="12">
      <alignment horizontal="center" vertical="center" wrapText="1"/>
    </xf>
    <xf numFmtId="0" fontId="12" fillId="4" borderId="14">
      <alignment horizontal="center" vertical="center" wrapText="1"/>
    </xf>
    <xf numFmtId="0" fontId="70" fillId="4" borderId="0"/>
    <xf numFmtId="0" fontId="69" fillId="4" borderId="0"/>
    <xf numFmtId="0" fontId="69" fillId="4" borderId="0">
      <alignment vertical="center"/>
    </xf>
    <xf numFmtId="0" fontId="69" fillId="4" borderId="11">
      <alignment vertical="center"/>
    </xf>
    <xf numFmtId="176" fontId="9" fillId="3" borderId="11">
      <alignment vertical="center" shrinkToFit="1"/>
    </xf>
    <xf numFmtId="0" fontId="48" fillId="4" borderId="0">
      <alignment horizontal="right" vertical="center"/>
    </xf>
    <xf numFmtId="0" fontId="12" fillId="4" borderId="14">
      <alignment horizontal="center" vertical="center" wrapText="1"/>
    </xf>
    <xf numFmtId="1" fontId="48" fillId="4" borderId="11">
      <alignment vertical="center"/>
    </xf>
    <xf numFmtId="176" fontId="9" fillId="0" borderId="11">
      <alignment vertical="center" shrinkToFit="1"/>
      <protection locked="0"/>
    </xf>
    <xf numFmtId="0" fontId="40" fillId="0" borderId="0"/>
    <xf numFmtId="0" fontId="71" fillId="4" borderId="0">
      <alignment horizontal="center" vertical="center"/>
    </xf>
    <xf numFmtId="0" fontId="12" fillId="4" borderId="11">
      <alignment horizontal="center" vertical="center" wrapText="1"/>
    </xf>
    <xf numFmtId="0" fontId="12" fillId="4" borderId="12">
      <alignment horizontal="center" vertical="center" wrapText="1"/>
    </xf>
    <xf numFmtId="0" fontId="70" fillId="4" borderId="0"/>
    <xf numFmtId="0" fontId="69" fillId="4" borderId="0"/>
    <xf numFmtId="0" fontId="69" fillId="4" borderId="0">
      <alignment vertical="center"/>
    </xf>
    <xf numFmtId="0" fontId="69" fillId="4" borderId="11">
      <alignment vertical="center"/>
    </xf>
    <xf numFmtId="176" fontId="9" fillId="3" borderId="11">
      <alignment vertical="center" shrinkToFit="1"/>
    </xf>
    <xf numFmtId="176" fontId="9" fillId="4" borderId="11">
      <alignment vertical="center" shrinkToFit="1"/>
      <protection locked="0"/>
    </xf>
    <xf numFmtId="0" fontId="48" fillId="4" borderId="0">
      <alignment horizontal="right" vertical="center"/>
    </xf>
    <xf numFmtId="0" fontId="12" fillId="4" borderId="11">
      <alignment horizontal="center" vertical="center" wrapText="1"/>
    </xf>
    <xf numFmtId="49" fontId="69" fillId="4" borderId="11">
      <alignment vertical="center"/>
      <protection locked="0"/>
    </xf>
    <xf numFmtId="49" fontId="48" fillId="0" borderId="11">
      <alignment vertical="center"/>
      <protection locked="0"/>
    </xf>
    <xf numFmtId="49" fontId="69" fillId="4" borderId="11">
      <alignment vertical="center"/>
      <protection locked="0"/>
    </xf>
    <xf numFmtId="49" fontId="48" fillId="0" borderId="11">
      <alignment vertical="center"/>
      <protection locked="0"/>
    </xf>
    <xf numFmtId="49" fontId="69" fillId="4" borderId="11">
      <alignment vertical="center"/>
      <protection locked="0"/>
    </xf>
    <xf numFmtId="49" fontId="48" fillId="0" borderId="11">
      <alignment vertical="center"/>
      <protection locked="0"/>
    </xf>
    <xf numFmtId="49" fontId="69" fillId="4" borderId="11">
      <alignment vertical="center"/>
      <protection locked="0"/>
    </xf>
    <xf numFmtId="49" fontId="48" fillId="0" borderId="11">
      <alignment vertical="center"/>
      <protection locked="0"/>
    </xf>
    <xf numFmtId="49" fontId="69" fillId="4" borderId="11">
      <alignment vertical="center"/>
      <protection locked="0"/>
    </xf>
    <xf numFmtId="49" fontId="48" fillId="0" borderId="11">
      <alignment vertical="center"/>
      <protection locked="0"/>
    </xf>
    <xf numFmtId="0" fontId="40" fillId="0" borderId="0"/>
    <xf numFmtId="0" fontId="71" fillId="4" borderId="0">
      <alignment horizontal="center" vertical="center"/>
    </xf>
    <xf numFmtId="0" fontId="69" fillId="2" borderId="0">
      <alignment horizontal="center"/>
    </xf>
    <xf numFmtId="0" fontId="69" fillId="2" borderId="34">
      <alignment horizontal="center"/>
    </xf>
    <xf numFmtId="0" fontId="72" fillId="2" borderId="0">
      <alignment horizontal="center"/>
    </xf>
    <xf numFmtId="0" fontId="69" fillId="2" borderId="0">
      <alignment horizontal="center" vertical="center"/>
    </xf>
    <xf numFmtId="0" fontId="69" fillId="2" borderId="34">
      <alignment horizontal="center" vertical="center"/>
    </xf>
    <xf numFmtId="0" fontId="69" fillId="4" borderId="11">
      <alignment vertical="center"/>
    </xf>
    <xf numFmtId="176" fontId="9" fillId="3" borderId="11">
      <alignment vertical="center" shrinkToFit="1"/>
    </xf>
    <xf numFmtId="176" fontId="9" fillId="4" borderId="11">
      <alignment vertical="center" shrinkToFit="1"/>
      <protection locked="0"/>
    </xf>
    <xf numFmtId="49" fontId="69" fillId="4" borderId="11">
      <alignment vertical="center"/>
      <protection locked="0"/>
    </xf>
    <xf numFmtId="49" fontId="48" fillId="0" borderId="11">
      <alignment vertical="center"/>
      <protection locked="0"/>
    </xf>
    <xf numFmtId="49" fontId="69" fillId="4" borderId="11">
      <alignment vertical="center"/>
      <protection locked="0"/>
    </xf>
    <xf numFmtId="49" fontId="48" fillId="0" borderId="11">
      <alignment vertical="center"/>
      <protection locked="0"/>
    </xf>
    <xf numFmtId="49" fontId="69" fillId="4" borderId="11">
      <alignment vertical="center"/>
      <protection locked="0"/>
    </xf>
    <xf numFmtId="49" fontId="48" fillId="0" borderId="11">
      <alignment vertical="center"/>
      <protection locked="0"/>
    </xf>
    <xf numFmtId="49" fontId="69" fillId="4" borderId="11">
      <alignment vertical="center"/>
      <protection locked="0"/>
    </xf>
    <xf numFmtId="49" fontId="48" fillId="0" borderId="11">
      <alignment vertical="center"/>
      <protection locked="0"/>
    </xf>
    <xf numFmtId="49" fontId="69" fillId="4" borderId="11">
      <alignment vertical="center"/>
      <protection locked="0"/>
    </xf>
    <xf numFmtId="49" fontId="48" fillId="0" borderId="11">
      <alignment vertical="center"/>
      <protection locked="0"/>
    </xf>
    <xf numFmtId="0" fontId="40" fillId="0" borderId="0"/>
    <xf numFmtId="183" fontId="70" fillId="4" borderId="0"/>
    <xf numFmtId="183" fontId="69" fillId="4" borderId="0"/>
    <xf numFmtId="183" fontId="69" fillId="4" borderId="0">
      <alignment vertical="center"/>
    </xf>
    <xf numFmtId="183" fontId="48" fillId="4" borderId="0">
      <alignment horizontal="right" vertical="center"/>
    </xf>
    <xf numFmtId="183" fontId="11" fillId="4" borderId="11">
      <alignment horizontal="center" vertical="center"/>
    </xf>
    <xf numFmtId="0" fontId="12" fillId="4" borderId="11">
      <alignment vertical="center"/>
    </xf>
    <xf numFmtId="0" fontId="12" fillId="4" borderId="11">
      <alignment horizontal="center" vertical="center"/>
    </xf>
    <xf numFmtId="183" fontId="12" fillId="4" borderId="11">
      <alignment horizontal="left" vertical="center"/>
      <protection locked="0"/>
    </xf>
    <xf numFmtId="178" fontId="12" fillId="4" borderId="11">
      <alignment horizontal="right" vertical="center"/>
      <protection locked="0"/>
    </xf>
    <xf numFmtId="183" fontId="12" fillId="4" borderId="11">
      <alignment horizontal="right" vertical="center"/>
      <protection locked="0"/>
    </xf>
    <xf numFmtId="0" fontId="40" fillId="0" borderId="0"/>
    <xf numFmtId="183" fontId="71" fillId="4" borderId="0">
      <alignment horizontal="center" vertical="center"/>
    </xf>
    <xf numFmtId="183" fontId="11" fillId="4" borderId="11">
      <alignment vertical="center"/>
    </xf>
    <xf numFmtId="0" fontId="0" fillId="0" borderId="0"/>
    <xf numFmtId="0" fontId="40" fillId="0" borderId="0"/>
    <xf numFmtId="0" fontId="40" fillId="0" borderId="0"/>
    <xf numFmtId="0" fontId="40" fillId="0" borderId="0"/>
  </cellStyleXfs>
  <cellXfs count="759">
    <xf numFmtId="0" fontId="0" fillId="0" borderId="0" xfId="0" applyNumberFormat="1" applyFont="1">
      <alignment vertical="center"/>
    </xf>
    <xf numFmtId="0" fontId="0" fillId="0" borderId="0" xfId="535" applyFill="1"/>
    <xf numFmtId="0" fontId="1" fillId="0" borderId="0" xfId="535" applyFont="1" applyFill="1"/>
    <xf numFmtId="178" fontId="1" fillId="0" borderId="0" xfId="535" applyNumberFormat="1" applyFont="1" applyFill="1"/>
    <xf numFmtId="183" fontId="2" fillId="0" borderId="0" xfId="533" applyNumberFormat="1" applyFont="1" applyFill="1" applyAlignment="1">
      <alignment horizontal="center" vertical="center"/>
    </xf>
    <xf numFmtId="49" fontId="3" fillId="0" borderId="0" xfId="535" applyNumberFormat="1" applyFont="1" applyFill="1" applyAlignment="1">
      <alignment vertical="center"/>
    </xf>
    <xf numFmtId="178" fontId="3" fillId="0" borderId="0" xfId="535" applyNumberFormat="1" applyFont="1" applyFill="1" applyAlignment="1">
      <alignment vertical="center"/>
    </xf>
    <xf numFmtId="49" fontId="4" fillId="0" borderId="0" xfId="535" applyNumberFormat="1" applyFont="1" applyFill="1"/>
    <xf numFmtId="49" fontId="3" fillId="0" borderId="1" xfId="535" applyNumberFormat="1" applyFont="1" applyFill="1" applyBorder="1" applyAlignment="1">
      <alignment vertical="center"/>
    </xf>
    <xf numFmtId="178" fontId="3" fillId="0" borderId="1" xfId="535" applyNumberFormat="1" applyFont="1" applyFill="1" applyBorder="1" applyAlignment="1">
      <alignment vertical="center"/>
    </xf>
    <xf numFmtId="49" fontId="3" fillId="0" borderId="2" xfId="535" applyNumberFormat="1" applyFont="1" applyFill="1" applyBorder="1" applyAlignment="1">
      <alignment vertical="center"/>
    </xf>
    <xf numFmtId="49" fontId="4" fillId="0" borderId="2" xfId="535" applyNumberFormat="1" applyFont="1" applyFill="1" applyBorder="1"/>
    <xf numFmtId="49" fontId="5" fillId="0" borderId="3" xfId="535" applyNumberFormat="1" applyFont="1" applyFill="1" applyBorder="1" applyAlignment="1">
      <alignment horizontal="center" vertical="center"/>
    </xf>
    <xf numFmtId="178" fontId="5" fillId="0" borderId="4" xfId="535" applyNumberFormat="1" applyFont="1" applyFill="1" applyBorder="1" applyAlignment="1">
      <alignment horizontal="center" vertical="center" wrapText="1"/>
    </xf>
    <xf numFmtId="49" fontId="5" fillId="0" borderId="5" xfId="535" applyNumberFormat="1" applyFont="1" applyFill="1" applyBorder="1" applyAlignment="1">
      <alignment horizontal="center" vertical="center" wrapText="1"/>
    </xf>
    <xf numFmtId="49" fontId="5" fillId="0" borderId="6" xfId="535" applyNumberFormat="1" applyFont="1" applyFill="1" applyBorder="1" applyAlignment="1">
      <alignment horizontal="center" vertical="center" wrapText="1"/>
    </xf>
    <xf numFmtId="49" fontId="5" fillId="0" borderId="3" xfId="535" applyNumberFormat="1" applyFont="1" applyFill="1" applyBorder="1" applyAlignment="1">
      <alignment horizontal="center" vertical="center" wrapText="1"/>
    </xf>
    <xf numFmtId="49" fontId="5" fillId="0" borderId="7" xfId="535" applyNumberFormat="1" applyFont="1" applyFill="1" applyBorder="1" applyAlignment="1">
      <alignment horizontal="left" vertical="center"/>
    </xf>
    <xf numFmtId="178" fontId="5" fillId="0" borderId="8" xfId="535" applyNumberFormat="1" applyFont="1" applyFill="1" applyBorder="1" applyAlignment="1">
      <alignment horizontal="right" vertical="center"/>
    </xf>
    <xf numFmtId="184" fontId="5" fillId="0" borderId="9" xfId="535" applyNumberFormat="1" applyFont="1" applyFill="1" applyBorder="1" applyAlignment="1">
      <alignment horizontal="right" vertical="center"/>
    </xf>
    <xf numFmtId="178" fontId="5" fillId="0" borderId="9" xfId="535" applyNumberFormat="1" applyFont="1" applyFill="1" applyBorder="1" applyAlignment="1">
      <alignment vertical="center"/>
    </xf>
    <xf numFmtId="184" fontId="5" fillId="0" borderId="10" xfId="535" applyNumberFormat="1" applyFont="1" applyFill="1" applyBorder="1" applyAlignment="1">
      <alignment horizontal="right" vertical="center"/>
    </xf>
    <xf numFmtId="184" fontId="5" fillId="0" borderId="3" xfId="535" applyNumberFormat="1" applyFont="1" applyFill="1" applyBorder="1" applyAlignment="1">
      <alignment horizontal="right" vertical="center"/>
    </xf>
    <xf numFmtId="49" fontId="5" fillId="0" borderId="3" xfId="535" applyNumberFormat="1" applyFont="1" applyFill="1" applyBorder="1" applyAlignment="1">
      <alignment horizontal="left" vertical="center"/>
    </xf>
    <xf numFmtId="49" fontId="5" fillId="0" borderId="3" xfId="535" applyNumberFormat="1" applyFont="1" applyFill="1" applyBorder="1" applyAlignment="1">
      <alignment vertical="center"/>
    </xf>
    <xf numFmtId="49" fontId="4" fillId="0" borderId="0" xfId="535" applyNumberFormat="1" applyFont="1" applyFill="1" applyAlignment="1">
      <alignment horizontal="left" vertical="center" wrapText="1"/>
    </xf>
    <xf numFmtId="178" fontId="6" fillId="0" borderId="0" xfId="535" applyNumberFormat="1" applyFont="1" applyFill="1" applyAlignment="1">
      <alignment vertical="center"/>
    </xf>
    <xf numFmtId="0" fontId="6" fillId="0" borderId="0" xfId="535" applyFont="1" applyFill="1" applyAlignment="1">
      <alignment vertical="center"/>
    </xf>
    <xf numFmtId="0" fontId="4" fillId="0" borderId="0" xfId="535" applyFont="1" applyFill="1"/>
    <xf numFmtId="49" fontId="6" fillId="0" borderId="0" xfId="535" applyNumberFormat="1" applyFont="1" applyFill="1" applyAlignment="1">
      <alignment horizontal="right"/>
    </xf>
    <xf numFmtId="0" fontId="7" fillId="0" borderId="0" xfId="521" applyFont="1" applyFill="1" applyAlignment="1">
      <alignment horizontal="right" vertical="center"/>
    </xf>
    <xf numFmtId="49" fontId="5" fillId="0" borderId="4" xfId="535" applyNumberFormat="1" applyFont="1" applyFill="1" applyBorder="1" applyAlignment="1">
      <alignment horizontal="center" vertical="center" wrapText="1"/>
    </xf>
    <xf numFmtId="184" fontId="5" fillId="0" borderId="4" xfId="535" applyNumberFormat="1" applyFont="1" applyFill="1" applyBorder="1" applyAlignment="1">
      <alignment horizontal="right" vertical="center"/>
    </xf>
    <xf numFmtId="0" fontId="6" fillId="0" borderId="0" xfId="535" applyFont="1" applyFill="1" applyAlignment="1">
      <alignment horizontal="right" vertical="center"/>
    </xf>
    <xf numFmtId="0" fontId="0" fillId="0" borderId="0" xfId="0" applyNumberFormat="1" applyFont="1" applyFill="1">
      <alignment vertical="center"/>
    </xf>
    <xf numFmtId="183" fontId="8" fillId="0" borderId="0" xfId="522" applyNumberFormat="1" applyFont="1" applyFill="1"/>
    <xf numFmtId="183" fontId="9" fillId="0" borderId="0" xfId="523" applyNumberFormat="1" applyFont="1" applyFill="1"/>
    <xf numFmtId="183" fontId="2" fillId="0" borderId="0" xfId="533" applyNumberFormat="1" applyFont="1" applyFill="1">
      <alignment horizontal="center" vertical="center"/>
    </xf>
    <xf numFmtId="183" fontId="9" fillId="0" borderId="0" xfId="524" applyNumberFormat="1" applyFont="1" applyFill="1">
      <alignment vertical="center"/>
    </xf>
    <xf numFmtId="183" fontId="10" fillId="0" borderId="0" xfId="525" applyNumberFormat="1" applyFont="1" applyFill="1">
      <alignment horizontal="right" vertical="center"/>
    </xf>
    <xf numFmtId="183" fontId="11" fillId="0" borderId="11" xfId="526" applyNumberFormat="1" applyFont="1" applyFill="1" applyBorder="1">
      <alignment horizontal="center" vertical="center"/>
    </xf>
    <xf numFmtId="183" fontId="11" fillId="0" borderId="11" xfId="534" applyNumberFormat="1" applyFont="1" applyFill="1" applyBorder="1">
      <alignment vertical="center"/>
    </xf>
    <xf numFmtId="0" fontId="12" fillId="0" borderId="11" xfId="527" applyFont="1" applyFill="1" applyBorder="1">
      <alignment vertical="center"/>
    </xf>
    <xf numFmtId="0" fontId="12" fillId="0" borderId="11" xfId="528" applyFont="1" applyFill="1" applyBorder="1">
      <alignment horizontal="center" vertical="center"/>
    </xf>
    <xf numFmtId="183" fontId="12" fillId="0" borderId="11" xfId="529" applyNumberFormat="1" applyFont="1" applyFill="1" applyBorder="1">
      <alignment horizontal="left" vertical="center"/>
      <protection locked="0"/>
    </xf>
    <xf numFmtId="178" fontId="12" fillId="0" borderId="11" xfId="530" applyNumberFormat="1" applyFont="1" applyFill="1" applyBorder="1">
      <alignment horizontal="right" vertical="center"/>
      <protection locked="0"/>
    </xf>
    <xf numFmtId="49" fontId="12" fillId="0" borderId="11" xfId="532" applyNumberFormat="1" applyFont="1" applyFill="1" applyBorder="1" applyAlignment="1">
      <alignment horizontal="right" vertical="center"/>
    </xf>
    <xf numFmtId="183" fontId="12" fillId="0" borderId="11" xfId="531" applyNumberFormat="1" applyFont="1" applyFill="1" applyBorder="1">
      <alignment horizontal="right" vertical="center"/>
      <protection locked="0"/>
    </xf>
    <xf numFmtId="183" fontId="12" fillId="0" borderId="11" xfId="532" applyNumberFormat="1" applyFont="1" applyFill="1" applyBorder="1" applyAlignment="1">
      <alignment horizontal="right" vertical="center"/>
    </xf>
    <xf numFmtId="10" fontId="12" fillId="0" borderId="11" xfId="532" applyNumberFormat="1" applyFont="1" applyFill="1" applyBorder="1" applyAlignment="1">
      <alignment horizontal="right" vertical="center"/>
    </xf>
    <xf numFmtId="1" fontId="12" fillId="0" borderId="11" xfId="532" applyNumberFormat="1" applyFont="1" applyFill="1" applyBorder="1" applyAlignment="1">
      <alignment horizontal="right" vertical="center"/>
    </xf>
    <xf numFmtId="0" fontId="11" fillId="0" borderId="0" xfId="521" applyFont="1" applyFill="1"/>
    <xf numFmtId="0" fontId="12" fillId="0" borderId="0" xfId="521" applyFont="1" applyFill="1"/>
    <xf numFmtId="0" fontId="13" fillId="0" borderId="0" xfId="521" applyFont="1" applyFill="1" applyAlignment="1">
      <alignment horizontal="center" vertical="center"/>
    </xf>
    <xf numFmtId="0" fontId="14" fillId="0" borderId="0" xfId="0" applyFont="1" applyFill="1">
      <alignment vertical="center"/>
    </xf>
    <xf numFmtId="0" fontId="12" fillId="0" borderId="0" xfId="521" applyFont="1" applyFill="1" applyAlignment="1">
      <alignment vertical="center"/>
    </xf>
    <xf numFmtId="0" fontId="12" fillId="0" borderId="12" xfId="521" applyFont="1" applyFill="1" applyBorder="1" applyAlignment="1">
      <alignment horizontal="center" vertical="center"/>
    </xf>
    <xf numFmtId="0" fontId="12" fillId="0" borderId="11" xfId="521" applyFont="1" applyFill="1" applyBorder="1" applyAlignment="1">
      <alignment horizontal="center" vertical="center"/>
    </xf>
    <xf numFmtId="0" fontId="12" fillId="0" borderId="13" xfId="521" applyFont="1" applyFill="1" applyBorder="1" applyAlignment="1">
      <alignment horizontal="center" vertical="center"/>
    </xf>
    <xf numFmtId="0" fontId="9" fillId="0" borderId="11" xfId="508" applyFont="1" applyFill="1" applyBorder="1">
      <alignment vertical="center"/>
    </xf>
    <xf numFmtId="176" fontId="9" fillId="0" borderId="11" xfId="509" applyNumberFormat="1" applyFont="1" applyFill="1" applyBorder="1">
      <alignment vertical="center" shrinkToFit="1"/>
    </xf>
    <xf numFmtId="176" fontId="9" fillId="0" borderId="11" xfId="510" applyNumberFormat="1" applyFont="1" applyFill="1" applyBorder="1">
      <alignment vertical="center" shrinkToFit="1"/>
      <protection locked="0"/>
    </xf>
    <xf numFmtId="49" fontId="9" fillId="0" borderId="11" xfId="511" applyNumberFormat="1" applyFont="1" applyFill="1" applyBorder="1">
      <alignment vertical="center"/>
      <protection locked="0"/>
    </xf>
    <xf numFmtId="49" fontId="10" fillId="0" borderId="11" xfId="512" applyNumberFormat="1" applyFont="1" applyFill="1" applyBorder="1">
      <alignment vertical="center"/>
      <protection locked="0"/>
    </xf>
    <xf numFmtId="176" fontId="9" fillId="0" borderId="11" xfId="521" applyNumberFormat="1" applyFont="1" applyFill="1" applyBorder="1" applyAlignment="1">
      <alignment vertical="center" shrinkToFit="1"/>
    </xf>
    <xf numFmtId="49" fontId="9" fillId="0" borderId="11" xfId="513" applyNumberFormat="1" applyFont="1" applyFill="1" applyBorder="1">
      <alignment vertical="center"/>
      <protection locked="0"/>
    </xf>
    <xf numFmtId="49" fontId="10" fillId="0" borderId="11" xfId="514" applyNumberFormat="1" applyFont="1" applyFill="1" applyBorder="1">
      <alignment vertical="center"/>
      <protection locked="0"/>
    </xf>
    <xf numFmtId="49" fontId="9" fillId="0" borderId="11" xfId="515" applyNumberFormat="1" applyFont="1" applyFill="1" applyBorder="1">
      <alignment vertical="center"/>
      <protection locked="0"/>
    </xf>
    <xf numFmtId="49" fontId="10" fillId="0" borderId="11" xfId="516" applyNumberFormat="1" applyFont="1" applyFill="1" applyBorder="1">
      <alignment vertical="center"/>
      <protection locked="0"/>
    </xf>
    <xf numFmtId="49" fontId="9" fillId="0" borderId="11" xfId="517" applyNumberFormat="1" applyFont="1" applyFill="1" applyBorder="1">
      <alignment vertical="center"/>
      <protection locked="0"/>
    </xf>
    <xf numFmtId="49" fontId="10" fillId="0" borderId="11" xfId="518" applyNumberFormat="1" applyFont="1" applyFill="1" applyBorder="1">
      <alignment vertical="center"/>
      <protection locked="0"/>
    </xf>
    <xf numFmtId="49" fontId="9" fillId="0" borderId="11" xfId="519" applyNumberFormat="1" applyFont="1" applyFill="1" applyBorder="1">
      <alignment vertical="center"/>
      <protection locked="0"/>
    </xf>
    <xf numFmtId="49" fontId="10" fillId="0" borderId="11" xfId="520" applyNumberFormat="1" applyFont="1" applyFill="1" applyBorder="1">
      <alignment vertical="center"/>
      <protection locked="0"/>
    </xf>
    <xf numFmtId="176" fontId="12" fillId="0" borderId="11" xfId="521" applyNumberFormat="1" applyFont="1" applyFill="1" applyBorder="1" applyAlignment="1">
      <alignment vertical="center" shrinkToFit="1"/>
    </xf>
    <xf numFmtId="176" fontId="12" fillId="0" borderId="11" xfId="0" applyNumberFormat="1" applyFont="1" applyFill="1" applyBorder="1" applyAlignment="1">
      <alignment vertical="center" shrinkToFit="1"/>
    </xf>
    <xf numFmtId="176" fontId="9" fillId="0" borderId="11" xfId="0" applyNumberFormat="1" applyFont="1" applyFill="1" applyBorder="1" applyAlignment="1">
      <alignment vertical="center" shrinkToFit="1"/>
    </xf>
    <xf numFmtId="0" fontId="15" fillId="0" borderId="0" xfId="0" applyFont="1" applyFill="1" applyBorder="1" applyAlignment="1">
      <alignment horizontal="center"/>
    </xf>
    <xf numFmtId="0" fontId="12" fillId="0" borderId="0" xfId="503" applyFont="1" applyFill="1" applyBorder="1">
      <alignment horizontal="center"/>
    </xf>
    <xf numFmtId="0" fontId="12" fillId="0" borderId="0" xfId="504" applyFont="1" applyFill="1" applyBorder="1">
      <alignment horizontal="center"/>
    </xf>
    <xf numFmtId="0" fontId="13" fillId="0" borderId="0" xfId="507" applyFont="1" applyFill="1" applyBorder="1">
      <alignment horizontal="center" vertical="center"/>
    </xf>
    <xf numFmtId="0" fontId="16" fillId="0" borderId="0" xfId="505" applyFont="1" applyFill="1" applyBorder="1">
      <alignment horizontal="center"/>
    </xf>
    <xf numFmtId="0" fontId="12" fillId="0" borderId="0" xfId="506" applyFont="1" applyFill="1" applyBorder="1">
      <alignment horizontal="center" vertical="center"/>
    </xf>
    <xf numFmtId="0" fontId="17" fillId="0" borderId="0" xfId="0" applyFont="1" applyFill="1" applyBorder="1" applyAlignment="1">
      <alignment horizontal="center" vertical="center"/>
    </xf>
    <xf numFmtId="0" fontId="15" fillId="0" borderId="9" xfId="0" applyFont="1" applyFill="1" applyBorder="1" applyAlignment="1">
      <alignment horizontal="center" vertical="center"/>
    </xf>
    <xf numFmtId="2" fontId="15" fillId="0" borderId="9" xfId="0" applyNumberFormat="1" applyFont="1" applyFill="1" applyBorder="1" applyAlignment="1">
      <alignment horizontal="center" vertical="center"/>
    </xf>
    <xf numFmtId="0" fontId="8" fillId="0" borderId="0" xfId="483" applyFont="1" applyFill="1"/>
    <xf numFmtId="0" fontId="9" fillId="0" borderId="0" xfId="484" applyFont="1" applyFill="1"/>
    <xf numFmtId="0" fontId="2" fillId="0" borderId="0" xfId="502" applyFont="1" applyFill="1">
      <alignment horizontal="center" vertical="center"/>
    </xf>
    <xf numFmtId="0" fontId="9" fillId="0" borderId="0" xfId="485" applyFont="1" applyFill="1">
      <alignment vertical="center"/>
    </xf>
    <xf numFmtId="0" fontId="10" fillId="0" borderId="0" xfId="489" applyFont="1" applyFill="1">
      <alignment horizontal="right" vertical="center"/>
    </xf>
    <xf numFmtId="0" fontId="12" fillId="0" borderId="11" xfId="490" applyFont="1" applyFill="1" applyBorder="1">
      <alignment horizontal="center" vertical="center" wrapText="1"/>
    </xf>
    <xf numFmtId="0" fontId="12" fillId="0" borderId="11" xfId="501" applyFont="1" applyFill="1" applyBorder="1" applyAlignment="1">
      <alignment horizontal="center" vertical="center" wrapText="1"/>
    </xf>
    <xf numFmtId="0" fontId="9" fillId="0" borderId="11" xfId="486" applyFont="1" applyFill="1" applyBorder="1">
      <alignment vertical="center"/>
    </xf>
    <xf numFmtId="176" fontId="9" fillId="0" borderId="11" xfId="488" applyNumberFormat="1" applyFont="1" applyFill="1" applyBorder="1">
      <alignment vertical="center" shrinkToFit="1"/>
      <protection locked="0"/>
    </xf>
    <xf numFmtId="49" fontId="9" fillId="0" borderId="11" xfId="491" applyNumberFormat="1" applyFont="1" applyFill="1" applyBorder="1">
      <alignment vertical="center"/>
      <protection locked="0"/>
    </xf>
    <xf numFmtId="49" fontId="10" fillId="0" borderId="11" xfId="492" applyNumberFormat="1" applyFont="1" applyFill="1" applyBorder="1">
      <alignment vertical="center"/>
      <protection locked="0"/>
    </xf>
    <xf numFmtId="49" fontId="9" fillId="0" borderId="11" xfId="493" applyNumberFormat="1" applyFont="1" applyFill="1" applyBorder="1">
      <alignment vertical="center"/>
      <protection locked="0"/>
    </xf>
    <xf numFmtId="49" fontId="10" fillId="0" borderId="11" xfId="494" applyNumberFormat="1" applyFont="1" applyFill="1" applyBorder="1">
      <alignment vertical="center"/>
      <protection locked="0"/>
    </xf>
    <xf numFmtId="49" fontId="9" fillId="0" borderId="11" xfId="495" applyNumberFormat="1" applyFont="1" applyFill="1" applyBorder="1">
      <alignment vertical="center"/>
      <protection locked="0"/>
    </xf>
    <xf numFmtId="49" fontId="10" fillId="0" borderId="11" xfId="496" applyNumberFormat="1" applyFont="1" applyFill="1" applyBorder="1">
      <alignment vertical="center"/>
      <protection locked="0"/>
    </xf>
    <xf numFmtId="49" fontId="9" fillId="0" borderId="11" xfId="497" applyNumberFormat="1" applyFont="1" applyFill="1" applyBorder="1">
      <alignment vertical="center"/>
      <protection locked="0"/>
    </xf>
    <xf numFmtId="49" fontId="10" fillId="0" borderId="11" xfId="498" applyNumberFormat="1" applyFont="1" applyFill="1" applyBorder="1">
      <alignment vertical="center"/>
      <protection locked="0"/>
    </xf>
    <xf numFmtId="49" fontId="9" fillId="0" borderId="11" xfId="499" applyNumberFormat="1" applyFont="1" applyFill="1" applyBorder="1">
      <alignment vertical="center"/>
      <protection locked="0"/>
    </xf>
    <xf numFmtId="49" fontId="10" fillId="0" borderId="11" xfId="500" applyNumberFormat="1" applyFont="1" applyFill="1" applyBorder="1">
      <alignment vertical="center"/>
      <protection locked="0"/>
    </xf>
    <xf numFmtId="176" fontId="9" fillId="0" borderId="11" xfId="487" applyNumberFormat="1" applyFont="1" applyFill="1" applyBorder="1">
      <alignment vertical="center" shrinkToFit="1"/>
    </xf>
    <xf numFmtId="0" fontId="8" fillId="0" borderId="0" xfId="470" applyFont="1" applyFill="1"/>
    <xf numFmtId="0" fontId="9" fillId="0" borderId="0" xfId="471" applyFont="1" applyFill="1"/>
    <xf numFmtId="0" fontId="2" fillId="0" borderId="0" xfId="480" applyFont="1" applyFill="1">
      <alignment horizontal="center" vertical="center"/>
    </xf>
    <xf numFmtId="0" fontId="9" fillId="0" borderId="0" xfId="472" applyFont="1" applyFill="1">
      <alignment vertical="center"/>
    </xf>
    <xf numFmtId="0" fontId="10" fillId="0" borderId="0" xfId="475" applyFont="1" applyFill="1">
      <alignment horizontal="right" vertical="center"/>
    </xf>
    <xf numFmtId="0" fontId="12" fillId="0" borderId="12" xfId="482" applyFont="1" applyFill="1" applyBorder="1">
      <alignment horizontal="center" vertical="center" wrapText="1"/>
    </xf>
    <xf numFmtId="0" fontId="12" fillId="0" borderId="12" xfId="479" applyFont="1" applyFill="1" applyBorder="1" applyAlignment="1">
      <alignment horizontal="center" vertical="center" wrapText="1"/>
    </xf>
    <xf numFmtId="0" fontId="12" fillId="0" borderId="11" xfId="481" applyFont="1" applyFill="1" applyBorder="1">
      <alignment horizontal="center" vertical="center" wrapText="1"/>
    </xf>
    <xf numFmtId="0" fontId="12" fillId="0" borderId="14" xfId="476" applyFont="1" applyFill="1" applyBorder="1">
      <alignment horizontal="center" vertical="center" wrapText="1"/>
    </xf>
    <xf numFmtId="0" fontId="12" fillId="0" borderId="14" xfId="479" applyFont="1" applyFill="1" applyBorder="1" applyAlignment="1">
      <alignment horizontal="center" vertical="center" wrapText="1"/>
    </xf>
    <xf numFmtId="0" fontId="9" fillId="0" borderId="11" xfId="473" applyFont="1" applyFill="1" applyBorder="1">
      <alignment vertical="center"/>
    </xf>
    <xf numFmtId="1" fontId="10" fillId="0" borderId="11" xfId="477" applyNumberFormat="1" applyFont="1" applyFill="1" applyBorder="1">
      <alignment vertical="center"/>
    </xf>
    <xf numFmtId="176" fontId="9" fillId="0" borderId="11" xfId="478" applyNumberFormat="1" applyFont="1" applyFill="1" applyBorder="1">
      <alignment vertical="center" shrinkToFit="1"/>
      <protection locked="0"/>
    </xf>
    <xf numFmtId="176" fontId="9" fillId="0" borderId="11" xfId="474" applyNumberFormat="1" applyFont="1" applyFill="1" applyBorder="1">
      <alignment vertical="center" shrinkToFit="1"/>
    </xf>
    <xf numFmtId="176" fontId="9" fillId="0" borderId="11" xfId="479" applyNumberFormat="1" applyFont="1" applyFill="1" applyBorder="1" applyAlignment="1">
      <alignment vertical="center" shrinkToFit="1"/>
    </xf>
    <xf numFmtId="183" fontId="8" fillId="0" borderId="0" xfId="450" applyNumberFormat="1" applyFont="1" applyFill="1"/>
    <xf numFmtId="183" fontId="18" fillId="0" borderId="0" xfId="455" applyNumberFormat="1" applyFont="1" applyFill="1"/>
    <xf numFmtId="183" fontId="9" fillId="0" borderId="0" xfId="451" applyNumberFormat="1" applyFont="1" applyFill="1"/>
    <xf numFmtId="183" fontId="2" fillId="0" borderId="0" xfId="464" applyNumberFormat="1" applyFont="1" applyFill="1">
      <alignment horizontal="center" vertical="center"/>
    </xf>
    <xf numFmtId="0" fontId="19" fillId="0" borderId="0" xfId="456" applyFont="1" applyFill="1"/>
    <xf numFmtId="183" fontId="9" fillId="0" borderId="0" xfId="452" applyNumberFormat="1" applyFont="1" applyFill="1">
      <alignment vertical="center"/>
    </xf>
    <xf numFmtId="0" fontId="12" fillId="0" borderId="15" xfId="463" applyFont="1" applyFill="1" applyBorder="1" applyAlignment="1">
      <alignment horizontal="center" vertical="center" indent="10"/>
    </xf>
    <xf numFmtId="0" fontId="12" fillId="0" borderId="16" xfId="463" applyFont="1" applyFill="1" applyBorder="1" applyAlignment="1">
      <alignment horizontal="center" vertical="center" indent="10"/>
    </xf>
    <xf numFmtId="0" fontId="12" fillId="0" borderId="17" xfId="463" applyFont="1" applyFill="1" applyBorder="1" applyAlignment="1">
      <alignment horizontal="center" vertical="center" indent="10"/>
    </xf>
    <xf numFmtId="0" fontId="12" fillId="0" borderId="11" xfId="463" applyFont="1" applyFill="1" applyBorder="1" applyAlignment="1">
      <alignment horizontal="center" vertical="center" indent="5"/>
    </xf>
    <xf numFmtId="0" fontId="12" fillId="0" borderId="12" xfId="463" applyFont="1" applyFill="1" applyBorder="1" applyAlignment="1">
      <alignment horizontal="center" vertical="center" wrapText="1"/>
    </xf>
    <xf numFmtId="0" fontId="12" fillId="0" borderId="12" xfId="463" applyFont="1" applyFill="1" applyBorder="1" applyAlignment="1">
      <alignment horizontal="center" vertical="center" indent="4"/>
    </xf>
    <xf numFmtId="0" fontId="12" fillId="0" borderId="12" xfId="468" applyFont="1" applyFill="1" applyBorder="1">
      <alignment horizontal="center" vertical="center" wrapText="1"/>
    </xf>
    <xf numFmtId="0" fontId="12" fillId="0" borderId="15" xfId="466" applyFont="1" applyFill="1" applyBorder="1">
      <alignment horizontal="center" vertical="center" wrapText="1"/>
    </xf>
    <xf numFmtId="0" fontId="12" fillId="0" borderId="14" xfId="463" applyFont="1" applyFill="1" applyBorder="1" applyAlignment="1">
      <alignment horizontal="center" vertical="center" wrapText="1"/>
    </xf>
    <xf numFmtId="0" fontId="12" fillId="0" borderId="14" xfId="463" applyFont="1" applyFill="1" applyBorder="1" applyAlignment="1">
      <alignment horizontal="center" vertical="center" indent="4"/>
    </xf>
    <xf numFmtId="0" fontId="12" fillId="0" borderId="14" xfId="469" applyFont="1" applyFill="1" applyBorder="1">
      <alignment horizontal="center" vertical="center" wrapText="1"/>
    </xf>
    <xf numFmtId="0" fontId="12" fillId="0" borderId="11" xfId="454" applyFont="1" applyFill="1" applyBorder="1">
      <alignment horizontal="center" vertical="center" wrapText="1"/>
    </xf>
    <xf numFmtId="0" fontId="12" fillId="0" borderId="11" xfId="453" applyFont="1" applyFill="1" applyBorder="1">
      <alignment vertical="center"/>
    </xf>
    <xf numFmtId="176" fontId="9" fillId="0" borderId="11" xfId="457" applyNumberFormat="1" applyFont="1" applyFill="1" applyBorder="1">
      <alignment vertical="center" shrinkToFit="1"/>
    </xf>
    <xf numFmtId="177" fontId="9" fillId="0" borderId="11" xfId="458" applyNumberFormat="1" applyFont="1" applyFill="1" applyBorder="1">
      <alignment vertical="center" shrinkToFit="1"/>
    </xf>
    <xf numFmtId="176" fontId="9" fillId="0" borderId="11" xfId="459" applyNumberFormat="1" applyFont="1" applyFill="1" applyBorder="1">
      <alignment vertical="center" shrinkToFit="1"/>
    </xf>
    <xf numFmtId="176" fontId="9" fillId="0" borderId="11" xfId="463" applyNumberFormat="1" applyFont="1" applyFill="1" applyBorder="1" applyAlignment="1">
      <alignment vertical="center" shrinkToFit="1"/>
    </xf>
    <xf numFmtId="177" fontId="9" fillId="0" borderId="11" xfId="463" applyNumberFormat="1" applyFont="1" applyFill="1" applyBorder="1" applyAlignment="1">
      <alignment vertical="center" shrinkToFit="1"/>
    </xf>
    <xf numFmtId="176" fontId="9" fillId="0" borderId="11" xfId="460" applyNumberFormat="1" applyFont="1" applyFill="1" applyBorder="1">
      <alignment vertical="center" shrinkToFit="1"/>
    </xf>
    <xf numFmtId="0" fontId="20" fillId="0" borderId="11" xfId="461" applyFont="1" applyFill="1" applyBorder="1">
      <alignment vertical="center" indent="2"/>
    </xf>
    <xf numFmtId="0" fontId="21" fillId="0" borderId="11" xfId="462" applyFont="1" applyFill="1" applyBorder="1">
      <alignment vertical="center" indent="2"/>
    </xf>
    <xf numFmtId="183" fontId="9" fillId="0" borderId="0" xfId="463" applyNumberFormat="1" applyFont="1" applyFill="1" applyAlignment="1">
      <alignment horizontal="center" vertical="center"/>
    </xf>
    <xf numFmtId="183" fontId="2" fillId="0" borderId="0" xfId="463" applyNumberFormat="1" applyFont="1" applyFill="1" applyAlignment="1">
      <alignment horizontal="center" vertical="center"/>
    </xf>
    <xf numFmtId="183" fontId="10" fillId="0" borderId="18" xfId="463" applyNumberFormat="1" applyFont="1" applyFill="1" applyBorder="1" applyAlignment="1">
      <alignment horizontal="center" vertical="center"/>
    </xf>
    <xf numFmtId="183" fontId="10" fillId="0" borderId="18" xfId="465" applyNumberFormat="1" applyFont="1" applyFill="1" applyBorder="1">
      <alignment horizontal="right" vertical="center"/>
    </xf>
    <xf numFmtId="0" fontId="12" fillId="0" borderId="16" xfId="463" applyFont="1" applyFill="1" applyBorder="1" applyAlignment="1">
      <alignment horizontal="center" vertical="center" wrapText="1"/>
    </xf>
    <xf numFmtId="0" fontId="12" fillId="0" borderId="17" xfId="463" applyFont="1" applyFill="1" applyBorder="1" applyAlignment="1">
      <alignment horizontal="center" vertical="center" wrapText="1"/>
    </xf>
    <xf numFmtId="0" fontId="12" fillId="0" borderId="15" xfId="467" applyFont="1" applyFill="1" applyBorder="1">
      <alignment horizontal="center" vertical="center"/>
    </xf>
    <xf numFmtId="0" fontId="12" fillId="0" borderId="16" xfId="463" applyFont="1" applyFill="1" applyBorder="1" applyAlignment="1">
      <alignment horizontal="center" vertical="center"/>
    </xf>
    <xf numFmtId="0" fontId="12" fillId="0" borderId="17" xfId="463" applyFont="1" applyFill="1" applyBorder="1" applyAlignment="1">
      <alignment horizontal="center" vertical="center"/>
    </xf>
    <xf numFmtId="0" fontId="12" fillId="0" borderId="11" xfId="463" applyFont="1" applyFill="1" applyBorder="1" applyAlignment="1">
      <alignment horizontal="center" vertical="center" wrapText="1"/>
    </xf>
    <xf numFmtId="176" fontId="9" fillId="0" borderId="11" xfId="463" applyNumberFormat="1" applyFont="1" applyFill="1" applyBorder="1" applyAlignment="1">
      <alignment horizontal="center" vertical="center" shrinkToFit="1"/>
    </xf>
    <xf numFmtId="176" fontId="9" fillId="0" borderId="11" xfId="0" applyNumberFormat="1" applyFont="1" applyFill="1" applyBorder="1" applyAlignment="1">
      <alignment horizontal="center" vertical="center" shrinkToFit="1"/>
    </xf>
    <xf numFmtId="0" fontId="8" fillId="0" borderId="0" xfId="431" applyFont="1" applyFill="1">
      <alignment vertical="center"/>
    </xf>
    <xf numFmtId="0" fontId="22" fillId="0" borderId="0" xfId="432" applyFont="1" applyFill="1">
      <alignment vertical="center"/>
    </xf>
    <xf numFmtId="0" fontId="2" fillId="0" borderId="0" xfId="442" applyFont="1" applyFill="1">
      <alignment horizontal="center" vertical="center"/>
    </xf>
    <xf numFmtId="0" fontId="2" fillId="0" borderId="0" xfId="443" applyFont="1" applyFill="1">
      <alignment horizontal="center" vertical="center" wrapText="1"/>
    </xf>
    <xf numFmtId="0" fontId="8" fillId="0" borderId="11" xfId="444" applyFont="1" applyFill="1" applyBorder="1">
      <alignment horizontal="center" vertical="center" wrapText="1"/>
    </xf>
    <xf numFmtId="0" fontId="8" fillId="0" borderId="12" xfId="445" applyFont="1" applyFill="1" applyBorder="1">
      <alignment horizontal="center" vertical="center" wrapText="1"/>
    </xf>
    <xf numFmtId="0" fontId="8" fillId="0" borderId="19" xfId="448" applyFont="1" applyFill="1" applyBorder="1">
      <alignment horizontal="center" vertical="center" wrapText="1"/>
    </xf>
    <xf numFmtId="0" fontId="8" fillId="0" borderId="14" xfId="446" applyFont="1" applyFill="1" applyBorder="1">
      <alignment horizontal="center" vertical="center" wrapText="1"/>
    </xf>
    <xf numFmtId="0" fontId="8" fillId="0" borderId="14" xfId="447" applyFont="1" applyFill="1" applyBorder="1">
      <alignment horizontal="center" vertical="center"/>
    </xf>
    <xf numFmtId="0" fontId="8" fillId="0" borderId="20" xfId="449" applyFont="1" applyFill="1" applyBorder="1">
      <alignment horizontal="center" vertical="center" wrapText="1"/>
    </xf>
    <xf numFmtId="49" fontId="12" fillId="0" borderId="11" xfId="440" applyNumberFormat="1" applyFont="1" applyFill="1" applyBorder="1" applyAlignment="1">
      <alignment horizontal="left" vertical="center"/>
    </xf>
    <xf numFmtId="0" fontId="10" fillId="0" borderId="11" xfId="433" applyFont="1" applyFill="1" applyBorder="1">
      <alignment vertical="center"/>
    </xf>
    <xf numFmtId="176" fontId="9" fillId="0" borderId="11" xfId="430" applyNumberFormat="1" applyFont="1" applyFill="1" applyBorder="1">
      <alignment vertical="center" shrinkToFit="1"/>
    </xf>
    <xf numFmtId="176" fontId="9" fillId="0" borderId="11" xfId="434" applyNumberFormat="1" applyFont="1" applyFill="1" applyBorder="1">
      <alignment vertical="center" shrinkToFit="1"/>
      <protection locked="0"/>
    </xf>
    <xf numFmtId="176" fontId="9" fillId="0" borderId="14" xfId="438" applyNumberFormat="1" applyFont="1" applyFill="1" applyBorder="1">
      <alignment vertical="center" shrinkToFit="1"/>
      <protection locked="0"/>
    </xf>
    <xf numFmtId="176" fontId="9" fillId="0" borderId="11" xfId="440" applyNumberFormat="1" applyFont="1" applyFill="1" applyBorder="1" applyAlignment="1">
      <alignment vertical="center" shrinkToFit="1"/>
    </xf>
    <xf numFmtId="49" fontId="12" fillId="0" borderId="11" xfId="440" applyNumberFormat="1" applyFont="1" applyFill="1" applyBorder="1" applyAlignment="1">
      <alignment vertical="center"/>
    </xf>
    <xf numFmtId="49" fontId="12" fillId="0" borderId="11" xfId="441" applyNumberFormat="1" applyFont="1" applyFill="1" applyBorder="1" applyAlignment="1">
      <alignment vertical="center" wrapText="1"/>
    </xf>
    <xf numFmtId="0" fontId="10" fillId="0" borderId="11" xfId="435" applyFont="1" applyFill="1" applyBorder="1">
      <alignment vertical="center"/>
    </xf>
    <xf numFmtId="0" fontId="0" fillId="0" borderId="11" xfId="0" applyFont="1" applyFill="1" applyBorder="1" applyAlignment="1">
      <alignment horizontal="left" vertical="center"/>
    </xf>
    <xf numFmtId="0" fontId="0" fillId="0" borderId="11" xfId="0" applyFont="1" applyFill="1" applyBorder="1">
      <alignment vertical="center"/>
    </xf>
    <xf numFmtId="0" fontId="14" fillId="0" borderId="11" xfId="0" applyFont="1" applyFill="1" applyBorder="1" applyAlignment="1">
      <alignment vertical="center" wrapText="1"/>
    </xf>
    <xf numFmtId="0" fontId="10" fillId="0" borderId="11" xfId="436" applyFont="1" applyFill="1" applyBorder="1">
      <alignment vertical="center"/>
      <protection locked="0"/>
    </xf>
    <xf numFmtId="176" fontId="9" fillId="0" borderId="11" xfId="429" applyNumberFormat="1" applyFont="1" applyFill="1" applyBorder="1">
      <alignment vertical="center" shrinkToFit="1"/>
    </xf>
    <xf numFmtId="49" fontId="23" fillId="0" borderId="11" xfId="440" applyNumberFormat="1" applyFont="1" applyFill="1" applyBorder="1" applyAlignment="1">
      <alignment vertical="center"/>
    </xf>
    <xf numFmtId="0" fontId="24" fillId="0" borderId="11" xfId="437" applyFont="1" applyFill="1" applyBorder="1">
      <alignment vertical="center" indent="4"/>
    </xf>
    <xf numFmtId="0" fontId="10" fillId="0" borderId="0" xfId="439" applyFont="1" applyFill="1">
      <alignment horizontal="right" vertical="center" wrapText="1"/>
    </xf>
    <xf numFmtId="0" fontId="11" fillId="0" borderId="0" xfId="426" applyFont="1" applyFill="1" applyAlignment="1">
      <alignment vertical="center"/>
    </xf>
    <xf numFmtId="0" fontId="25" fillId="0" borderId="0" xfId="426" applyFont="1" applyFill="1" applyAlignment="1">
      <alignment vertical="center"/>
    </xf>
    <xf numFmtId="0" fontId="25" fillId="0" borderId="0" xfId="426" applyFont="1" applyFill="1"/>
    <xf numFmtId="10" fontId="25" fillId="0" borderId="0" xfId="426" applyNumberFormat="1" applyFont="1" applyFill="1"/>
    <xf numFmtId="10" fontId="13" fillId="0" borderId="0" xfId="426" applyNumberFormat="1" applyFont="1" applyFill="1" applyAlignment="1">
      <alignment horizontal="center" vertical="center"/>
    </xf>
    <xf numFmtId="10" fontId="7" fillId="0" borderId="0" xfId="426" applyNumberFormat="1" applyFont="1" applyFill="1" applyAlignment="1">
      <alignment horizontal="right" vertical="center"/>
    </xf>
    <xf numFmtId="0" fontId="12" fillId="0" borderId="11" xfId="426" applyFont="1" applyFill="1" applyBorder="1" applyAlignment="1">
      <alignment horizontal="center" vertical="center" wrapText="1"/>
    </xf>
    <xf numFmtId="0" fontId="12" fillId="0" borderId="11" xfId="428" applyFont="1" applyFill="1" applyBorder="1">
      <alignment horizontal="center" vertical="center" wrapText="1"/>
    </xf>
    <xf numFmtId="0" fontId="12" fillId="0" borderId="11" xfId="427" applyFont="1" applyFill="1" applyBorder="1" applyAlignment="1">
      <alignment horizontal="center" vertical="center" wrapText="1"/>
    </xf>
    <xf numFmtId="0" fontId="9" fillId="0" borderId="11" xfId="385" applyFont="1" applyFill="1" applyBorder="1">
      <alignment vertical="center"/>
    </xf>
    <xf numFmtId="0" fontId="9" fillId="0" borderId="11" xfId="388" applyFont="1" applyFill="1" applyBorder="1">
      <alignment vertical="center"/>
    </xf>
    <xf numFmtId="176" fontId="9" fillId="0" borderId="11" xfId="389" applyNumberFormat="1" applyFont="1" applyFill="1" applyBorder="1">
      <alignment vertical="center" shrinkToFit="1"/>
      <protection locked="0"/>
    </xf>
    <xf numFmtId="177" fontId="9" fillId="0" borderId="11" xfId="387" applyNumberFormat="1" applyFont="1" applyFill="1" applyBorder="1">
      <alignment vertical="center" shrinkToFit="1"/>
    </xf>
    <xf numFmtId="177" fontId="9" fillId="0" borderId="11" xfId="426" applyNumberFormat="1" applyFont="1" applyFill="1" applyBorder="1" applyAlignment="1">
      <alignment vertical="center" shrinkToFit="1"/>
    </xf>
    <xf numFmtId="0" fontId="9" fillId="0" borderId="11" xfId="392" applyFont="1" applyFill="1" applyBorder="1">
      <alignment vertical="center"/>
    </xf>
    <xf numFmtId="0" fontId="10" fillId="0" borderId="11" xfId="390" applyFont="1" applyFill="1" applyBorder="1">
      <alignment vertical="center"/>
    </xf>
    <xf numFmtId="49" fontId="9" fillId="0" borderId="11" xfId="393" applyNumberFormat="1" applyFont="1" applyFill="1" applyBorder="1">
      <alignment vertical="center"/>
      <protection locked="0"/>
    </xf>
    <xf numFmtId="49" fontId="10" fillId="0" borderId="11" xfId="394" applyNumberFormat="1" applyFont="1" applyFill="1" applyBorder="1">
      <alignment vertical="center"/>
      <protection locked="0"/>
    </xf>
    <xf numFmtId="49" fontId="9" fillId="0" borderId="11" xfId="395" applyNumberFormat="1" applyFont="1" applyFill="1" applyBorder="1">
      <alignment vertical="center"/>
      <protection locked="0"/>
    </xf>
    <xf numFmtId="49" fontId="10" fillId="0" borderId="11" xfId="396" applyNumberFormat="1" applyFont="1" applyFill="1" applyBorder="1">
      <alignment vertical="center"/>
      <protection locked="0"/>
    </xf>
    <xf numFmtId="49" fontId="9" fillId="0" borderId="11" xfId="397" applyNumberFormat="1" applyFont="1" applyFill="1" applyBorder="1">
      <alignment vertical="center"/>
      <protection locked="0"/>
    </xf>
    <xf numFmtId="49" fontId="10" fillId="0" borderId="11" xfId="398" applyNumberFormat="1" applyFont="1" applyFill="1" applyBorder="1">
      <alignment vertical="center"/>
      <protection locked="0"/>
    </xf>
    <xf numFmtId="49" fontId="9" fillId="0" borderId="11" xfId="399" applyNumberFormat="1" applyFont="1" applyFill="1" applyBorder="1">
      <alignment vertical="center"/>
      <protection locked="0"/>
    </xf>
    <xf numFmtId="49" fontId="10" fillId="0" borderId="11" xfId="400" applyNumberFormat="1" applyFont="1" applyFill="1" applyBorder="1">
      <alignment vertical="center"/>
      <protection locked="0"/>
    </xf>
    <xf numFmtId="49" fontId="9" fillId="0" borderId="11" xfId="401" applyNumberFormat="1" applyFont="1" applyFill="1" applyBorder="1">
      <alignment vertical="center"/>
      <protection locked="0"/>
    </xf>
    <xf numFmtId="49" fontId="10" fillId="0" borderId="11" xfId="402" applyNumberFormat="1" applyFont="1" applyFill="1" applyBorder="1">
      <alignment vertical="center"/>
      <protection locked="0"/>
    </xf>
    <xf numFmtId="49" fontId="9" fillId="0" borderId="11" xfId="403" applyNumberFormat="1" applyFont="1" applyFill="1" applyBorder="1">
      <alignment vertical="center"/>
      <protection locked="0"/>
    </xf>
    <xf numFmtId="49" fontId="10" fillId="0" borderId="11" xfId="404" applyNumberFormat="1" applyFont="1" applyFill="1" applyBorder="1">
      <alignment vertical="center"/>
      <protection locked="0"/>
    </xf>
    <xf numFmtId="176" fontId="9" fillId="0" borderId="11" xfId="405" applyNumberFormat="1" applyFont="1" applyFill="1" applyBorder="1">
      <alignment vertical="center" shrinkToFit="1"/>
      <protection locked="0"/>
    </xf>
    <xf numFmtId="176" fontId="9" fillId="0" borderId="11" xfId="406" applyNumberFormat="1" applyFont="1" applyFill="1" applyBorder="1">
      <alignment vertical="center" shrinkToFit="1"/>
      <protection locked="0"/>
    </xf>
    <xf numFmtId="176" fontId="9" fillId="0" borderId="11" xfId="407" applyNumberFormat="1" applyFont="1" applyFill="1" applyBorder="1">
      <alignment vertical="center" shrinkToFit="1"/>
      <protection locked="0"/>
    </xf>
    <xf numFmtId="176" fontId="9" fillId="0" borderId="11" xfId="386" applyNumberFormat="1" applyFont="1" applyFill="1" applyBorder="1">
      <alignment vertical="center" shrinkToFit="1"/>
    </xf>
    <xf numFmtId="0" fontId="9" fillId="0" borderId="11" xfId="391" applyFont="1" applyFill="1" applyBorder="1">
      <alignment vertical="center"/>
    </xf>
    <xf numFmtId="0" fontId="14" fillId="0" borderId="11" xfId="0" applyFont="1" applyFill="1" applyBorder="1">
      <alignment vertical="center"/>
    </xf>
    <xf numFmtId="0" fontId="26" fillId="0" borderId="21" xfId="0" applyFont="1" applyFill="1" applyBorder="1" applyAlignment="1">
      <alignment horizontal="left" vertical="center"/>
    </xf>
    <xf numFmtId="49" fontId="9" fillId="0" borderId="11" xfId="408" applyNumberFormat="1" applyFont="1" applyFill="1" applyBorder="1">
      <alignment vertical="center"/>
      <protection locked="0"/>
    </xf>
    <xf numFmtId="49" fontId="10" fillId="0" borderId="11" xfId="409" applyNumberFormat="1" applyFont="1" applyFill="1" applyBorder="1">
      <alignment vertical="center"/>
      <protection locked="0"/>
    </xf>
    <xf numFmtId="49" fontId="9" fillId="0" borderId="11" xfId="410" applyNumberFormat="1" applyFont="1" applyFill="1" applyBorder="1">
      <alignment vertical="center"/>
      <protection locked="0"/>
    </xf>
    <xf numFmtId="49" fontId="10" fillId="0" borderId="11" xfId="411" applyNumberFormat="1" applyFont="1" applyFill="1" applyBorder="1">
      <alignment vertical="center"/>
      <protection locked="0"/>
    </xf>
    <xf numFmtId="49" fontId="9" fillId="0" borderId="11" xfId="412" applyNumberFormat="1" applyFont="1" applyFill="1" applyBorder="1">
      <alignment vertical="center"/>
      <protection locked="0"/>
    </xf>
    <xf numFmtId="49" fontId="10" fillId="0" borderId="11" xfId="413" applyNumberFormat="1" applyFont="1" applyFill="1" applyBorder="1">
      <alignment vertical="center"/>
      <protection locked="0"/>
    </xf>
    <xf numFmtId="49" fontId="9" fillId="0" borderId="11" xfId="414" applyNumberFormat="1" applyFont="1" applyFill="1" applyBorder="1">
      <alignment vertical="center"/>
      <protection locked="0"/>
    </xf>
    <xf numFmtId="49" fontId="10" fillId="0" borderId="11" xfId="415" applyNumberFormat="1" applyFont="1" applyFill="1" applyBorder="1">
      <alignment vertical="center"/>
      <protection locked="0"/>
    </xf>
    <xf numFmtId="49" fontId="9" fillId="0" borderId="11" xfId="416" applyNumberFormat="1" applyFont="1" applyFill="1" applyBorder="1">
      <alignment vertical="center"/>
      <protection locked="0"/>
    </xf>
    <xf numFmtId="49" fontId="10" fillId="0" borderId="11" xfId="417" applyNumberFormat="1" applyFont="1" applyFill="1" applyBorder="1">
      <alignment vertical="center"/>
      <protection locked="0"/>
    </xf>
    <xf numFmtId="49" fontId="9" fillId="0" borderId="11" xfId="418" applyNumberFormat="1" applyFont="1" applyFill="1" applyBorder="1">
      <alignment vertical="center"/>
      <protection locked="0"/>
    </xf>
    <xf numFmtId="49" fontId="10" fillId="0" borderId="11" xfId="419" applyNumberFormat="1" applyFont="1" applyFill="1" applyBorder="1">
      <alignment vertical="center"/>
      <protection locked="0"/>
    </xf>
    <xf numFmtId="49" fontId="9" fillId="0" borderId="11" xfId="420" applyNumberFormat="1" applyFont="1" applyFill="1" applyBorder="1">
      <alignment vertical="center"/>
      <protection locked="0"/>
    </xf>
    <xf numFmtId="49" fontId="10" fillId="0" borderId="11" xfId="421" applyNumberFormat="1" applyFont="1" applyFill="1" applyBorder="1">
      <alignment vertical="center"/>
      <protection locked="0"/>
    </xf>
    <xf numFmtId="49" fontId="9" fillId="0" borderId="11" xfId="422" applyNumberFormat="1" applyFont="1" applyFill="1" applyBorder="1">
      <alignment vertical="center"/>
      <protection locked="0"/>
    </xf>
    <xf numFmtId="49" fontId="10" fillId="0" borderId="11" xfId="423" applyNumberFormat="1" applyFont="1" applyFill="1" applyBorder="1">
      <alignment vertical="center"/>
      <protection locked="0"/>
    </xf>
    <xf numFmtId="49" fontId="9" fillId="0" borderId="11" xfId="424" applyNumberFormat="1" applyFont="1" applyFill="1" applyBorder="1">
      <alignment vertical="center"/>
      <protection locked="0"/>
    </xf>
    <xf numFmtId="49" fontId="10" fillId="0" borderId="11" xfId="425" applyNumberFormat="1" applyFont="1" applyFill="1" applyBorder="1">
      <alignment vertical="center"/>
      <protection locked="0"/>
    </xf>
    <xf numFmtId="176" fontId="12" fillId="0" borderId="11" xfId="427" applyNumberFormat="1" applyFont="1" applyFill="1" applyBorder="1" applyAlignment="1">
      <alignment vertical="center" shrinkToFit="1"/>
    </xf>
    <xf numFmtId="0" fontId="11" fillId="0" borderId="0" xfId="383" applyFont="1" applyFill="1" applyAlignment="1">
      <alignment vertical="center"/>
    </xf>
    <xf numFmtId="0" fontId="25" fillId="0" borderId="0" xfId="383" applyFont="1" applyFill="1" applyAlignment="1">
      <alignment vertical="center"/>
    </xf>
    <xf numFmtId="0" fontId="25" fillId="0" borderId="0" xfId="383" applyFont="1" applyFill="1"/>
    <xf numFmtId="10" fontId="13" fillId="0" borderId="0" xfId="383" applyNumberFormat="1" applyFont="1" applyFill="1" applyAlignment="1">
      <alignment horizontal="center" vertical="center"/>
    </xf>
    <xf numFmtId="0" fontId="12" fillId="0" borderId="11" xfId="383" applyFont="1" applyFill="1" applyBorder="1" applyAlignment="1">
      <alignment horizontal="center" vertical="center" wrapText="1"/>
    </xf>
    <xf numFmtId="0" fontId="12" fillId="0" borderId="15" xfId="383" applyFont="1" applyFill="1" applyBorder="1" applyAlignment="1">
      <alignment horizontal="center" vertical="center" wrapText="1"/>
    </xf>
    <xf numFmtId="0" fontId="12" fillId="0" borderId="16" xfId="383" applyFont="1" applyFill="1" applyBorder="1" applyAlignment="1">
      <alignment horizontal="center" vertical="center" wrapText="1"/>
    </xf>
    <xf numFmtId="0" fontId="12" fillId="0" borderId="17" xfId="383" applyFont="1" applyFill="1" applyBorder="1" applyAlignment="1">
      <alignment horizontal="center" vertical="center" wrapText="1"/>
    </xf>
    <xf numFmtId="0" fontId="20" fillId="0" borderId="11" xfId="383" applyFont="1" applyFill="1" applyBorder="1" applyAlignment="1">
      <alignment vertical="center"/>
    </xf>
    <xf numFmtId="1" fontId="12" fillId="0" borderId="11" xfId="383" applyNumberFormat="1" applyFont="1" applyFill="1" applyBorder="1" applyAlignment="1">
      <alignment vertical="center"/>
    </xf>
    <xf numFmtId="2" fontId="12" fillId="0" borderId="11" xfId="383" applyNumberFormat="1" applyFont="1" applyFill="1" applyBorder="1" applyAlignment="1">
      <alignment vertical="center" shrinkToFit="1"/>
    </xf>
    <xf numFmtId="2" fontId="12" fillId="0" borderId="11" xfId="0" applyNumberFormat="1" applyFont="1" applyFill="1" applyBorder="1" applyAlignment="1">
      <alignment vertical="center" shrinkToFit="1"/>
    </xf>
    <xf numFmtId="2" fontId="12" fillId="0" borderId="11" xfId="384" applyNumberFormat="1" applyFont="1" applyFill="1" applyBorder="1" applyAlignment="1">
      <alignment vertical="center" shrinkToFit="1"/>
    </xf>
    <xf numFmtId="10" fontId="25" fillId="0" borderId="0" xfId="383" applyNumberFormat="1" applyFont="1" applyFill="1"/>
    <xf numFmtId="10" fontId="7" fillId="0" borderId="0" xfId="383" applyNumberFormat="1" applyFont="1" applyFill="1" applyAlignment="1">
      <alignment horizontal="right" vertical="center"/>
    </xf>
    <xf numFmtId="0" fontId="12" fillId="0" borderId="12" xfId="384" applyFont="1" applyFill="1" applyBorder="1" applyAlignment="1">
      <alignment horizontal="center" vertical="center" wrapText="1"/>
    </xf>
    <xf numFmtId="0" fontId="12" fillId="0" borderId="14" xfId="384" applyFont="1" applyFill="1" applyBorder="1" applyAlignment="1">
      <alignment horizontal="center" vertical="center" wrapText="1"/>
    </xf>
    <xf numFmtId="0" fontId="8" fillId="0" borderId="0" xfId="380" applyFont="1" applyFill="1" applyAlignment="1">
      <alignment vertical="center"/>
    </xf>
    <xf numFmtId="0" fontId="22" fillId="0" borderId="0" xfId="380" applyFont="1" applyFill="1" applyAlignment="1">
      <alignment vertical="center"/>
    </xf>
    <xf numFmtId="0" fontId="22" fillId="0" borderId="0" xfId="380" applyFont="1" applyFill="1"/>
    <xf numFmtId="10" fontId="22" fillId="0" borderId="0" xfId="380" applyNumberFormat="1" applyFont="1" applyFill="1"/>
    <xf numFmtId="0" fontId="0" fillId="0" borderId="0" xfId="0" applyFont="1" applyFill="1">
      <alignment vertical="center"/>
    </xf>
    <xf numFmtId="10" fontId="2" fillId="0" borderId="0" xfId="380" applyNumberFormat="1" applyFont="1" applyFill="1" applyAlignment="1">
      <alignment horizontal="center" vertical="center"/>
    </xf>
    <xf numFmtId="0" fontId="19" fillId="0" borderId="0" xfId="380" applyFont="1" applyFill="1" applyAlignment="1">
      <alignment vertical="center"/>
    </xf>
    <xf numFmtId="0" fontId="9" fillId="0" borderId="11" xfId="380" applyFont="1" applyFill="1" applyBorder="1" applyAlignment="1">
      <alignment horizontal="center" vertical="center"/>
    </xf>
    <xf numFmtId="0" fontId="9" fillId="0" borderId="11" xfId="380" applyFont="1" applyFill="1" applyBorder="1" applyAlignment="1">
      <alignment horizontal="center" vertical="center" wrapText="1"/>
    </xf>
    <xf numFmtId="0" fontId="8" fillId="0" borderId="11" xfId="382" applyFont="1" applyFill="1" applyBorder="1" applyAlignment="1">
      <alignment horizontal="center" vertical="center"/>
    </xf>
    <xf numFmtId="0" fontId="8" fillId="0" borderId="11" xfId="380" applyFont="1" applyFill="1" applyBorder="1" applyAlignment="1">
      <alignment horizontal="center" vertical="center"/>
    </xf>
    <xf numFmtId="10" fontId="9" fillId="0" borderId="11" xfId="381" applyNumberFormat="1" applyFont="1" applyFill="1" applyBorder="1" applyAlignment="1">
      <alignment horizontal="center" vertical="center" wrapText="1"/>
    </xf>
    <xf numFmtId="0" fontId="9" fillId="0" borderId="11" xfId="364" applyFont="1" applyFill="1" applyBorder="1">
      <alignment vertical="center"/>
    </xf>
    <xf numFmtId="0" fontId="12" fillId="0" borderId="0" xfId="373" applyFont="1" applyFill="1">
      <alignment vertical="center"/>
    </xf>
    <xf numFmtId="176" fontId="9" fillId="0" borderId="11" xfId="372" applyNumberFormat="1" applyFont="1" applyFill="1" applyBorder="1">
      <alignment vertical="center" shrinkToFit="1"/>
    </xf>
    <xf numFmtId="179" fontId="9" fillId="0" borderId="11" xfId="376" applyNumberFormat="1" applyFont="1" applyFill="1" applyBorder="1">
      <alignment vertical="center" shrinkToFit="1"/>
    </xf>
    <xf numFmtId="0" fontId="9" fillId="0" borderId="11" xfId="369" applyFont="1" applyFill="1" applyBorder="1">
      <alignment vertical="center"/>
    </xf>
    <xf numFmtId="176" fontId="9" fillId="0" borderId="11" xfId="381" applyNumberFormat="1" applyFont="1" applyFill="1" applyBorder="1" applyAlignment="1">
      <alignment vertical="center" shrinkToFit="1"/>
    </xf>
    <xf numFmtId="179" fontId="9" fillId="0" borderId="11" xfId="380" applyNumberFormat="1" applyFont="1" applyFill="1" applyBorder="1" applyAlignment="1">
      <alignment vertical="center" shrinkToFit="1"/>
    </xf>
    <xf numFmtId="176" fontId="9" fillId="0" borderId="11" xfId="374" applyNumberFormat="1" applyFont="1" applyFill="1" applyBorder="1">
      <alignment vertical="center" shrinkToFit="1"/>
    </xf>
    <xf numFmtId="176" fontId="9" fillId="0" borderId="11" xfId="365" applyNumberFormat="1" applyFont="1" applyFill="1" applyBorder="1">
      <alignment vertical="center" shrinkToFit="1"/>
    </xf>
    <xf numFmtId="0" fontId="10" fillId="0" borderId="11" xfId="370" applyFont="1" applyFill="1" applyBorder="1">
      <alignment vertical="center"/>
    </xf>
    <xf numFmtId="176" fontId="9" fillId="0" borderId="11" xfId="367" applyNumberFormat="1" applyFont="1" applyFill="1" applyBorder="1">
      <alignment vertical="center" shrinkToFit="1"/>
    </xf>
    <xf numFmtId="0" fontId="9" fillId="0" borderId="11" xfId="380" applyFont="1" applyFill="1" applyBorder="1" applyAlignment="1">
      <alignment vertical="center"/>
    </xf>
    <xf numFmtId="176" fontId="9" fillId="0" borderId="11" xfId="380" applyNumberFormat="1" applyFont="1" applyFill="1" applyBorder="1" applyAlignment="1">
      <alignment vertical="center" shrinkToFit="1"/>
    </xf>
    <xf numFmtId="176" fontId="9" fillId="0" borderId="11" xfId="375" applyNumberFormat="1" applyFont="1" applyFill="1" applyBorder="1">
      <alignment vertical="center" shrinkToFit="1"/>
    </xf>
    <xf numFmtId="176" fontId="9" fillId="0" borderId="11" xfId="366" applyNumberFormat="1" applyFont="1" applyFill="1" applyBorder="1">
      <alignment vertical="center" shrinkToFit="1"/>
    </xf>
    <xf numFmtId="179" fontId="9" fillId="0" borderId="11" xfId="377" applyNumberFormat="1" applyFont="1" applyFill="1" applyBorder="1">
      <alignment horizontal="right" vertical="center"/>
    </xf>
    <xf numFmtId="10" fontId="10" fillId="0" borderId="0" xfId="380" applyNumberFormat="1" applyFont="1" applyFill="1" applyAlignment="1">
      <alignment horizontal="right" vertical="center"/>
    </xf>
    <xf numFmtId="177" fontId="9" fillId="0" borderId="11" xfId="368" applyNumberFormat="1" applyFont="1" applyFill="1" applyBorder="1">
      <alignment vertical="center" shrinkToFit="1"/>
    </xf>
    <xf numFmtId="177" fontId="9" fillId="0" borderId="11" xfId="380" applyNumberFormat="1" applyFont="1" applyFill="1" applyBorder="1" applyAlignment="1">
      <alignment vertical="center" shrinkToFit="1"/>
    </xf>
    <xf numFmtId="0" fontId="9" fillId="0" borderId="11" xfId="371" applyFont="1" applyFill="1" applyBorder="1">
      <alignment vertical="center"/>
    </xf>
    <xf numFmtId="0" fontId="9" fillId="0" borderId="11" xfId="381" applyFont="1" applyFill="1" applyBorder="1">
      <alignment vertical="center"/>
    </xf>
    <xf numFmtId="0" fontId="0" fillId="0" borderId="11" xfId="380" applyFont="1" applyFill="1" applyBorder="1" applyAlignment="1">
      <alignment horizontal="left" vertical="center"/>
    </xf>
    <xf numFmtId="176" fontId="9" fillId="0" borderId="0" xfId="378" applyNumberFormat="1" applyFont="1" applyFill="1">
      <alignment vertical="center" shrinkToFit="1"/>
    </xf>
    <xf numFmtId="176" fontId="9" fillId="0" borderId="0" xfId="380" applyNumberFormat="1" applyFont="1" applyFill="1" applyAlignment="1">
      <alignment vertical="center" shrinkToFit="1"/>
    </xf>
    <xf numFmtId="0" fontId="21" fillId="0" borderId="11" xfId="379" applyFont="1" applyFill="1" applyBorder="1">
      <alignment vertical="center" indent="4"/>
    </xf>
    <xf numFmtId="0" fontId="8" fillId="0" borderId="0" xfId="64" applyFont="1" applyFill="1">
      <alignment vertical="center"/>
    </xf>
    <xf numFmtId="10" fontId="27" fillId="0" borderId="0" xfId="65" applyNumberFormat="1" applyFont="1" applyFill="1">
      <alignment vertical="center" wrapText="1"/>
    </xf>
    <xf numFmtId="0" fontId="2" fillId="0" borderId="0" xfId="66" applyFont="1" applyFill="1">
      <alignment horizontal="center" vertical="center"/>
    </xf>
    <xf numFmtId="0" fontId="28" fillId="0" borderId="0" xfId="67" applyFont="1" applyFill="1">
      <alignment horizontal="center" vertical="center"/>
    </xf>
    <xf numFmtId="10" fontId="10" fillId="0" borderId="18" xfId="68" applyNumberFormat="1" applyFont="1" applyFill="1" applyBorder="1">
      <alignment horizontal="right" vertical="center" wrapText="1"/>
    </xf>
    <xf numFmtId="49" fontId="12" fillId="0" borderId="22" xfId="69" applyNumberFormat="1" applyFont="1" applyFill="1" applyBorder="1">
      <alignment horizontal="center" vertical="center"/>
    </xf>
    <xf numFmtId="49" fontId="12" fillId="0" borderId="19" xfId="70" applyNumberFormat="1" applyFont="1" applyFill="1" applyBorder="1">
      <alignment horizontal="center" vertical="center"/>
    </xf>
    <xf numFmtId="49" fontId="12" fillId="0" borderId="12" xfId="71" applyNumberFormat="1" applyFont="1" applyFill="1" applyBorder="1">
      <alignment horizontal="center" vertical="center"/>
    </xf>
    <xf numFmtId="0" fontId="9" fillId="0" borderId="12" xfId="72" applyFont="1" applyFill="1" applyBorder="1">
      <alignment horizontal="center" vertical="center" wrapText="1"/>
    </xf>
    <xf numFmtId="0" fontId="9" fillId="0" borderId="15" xfId="73" applyFont="1" applyFill="1" applyBorder="1">
      <alignment horizontal="center" vertical="center"/>
    </xf>
    <xf numFmtId="0" fontId="9" fillId="0" borderId="16" xfId="74" applyFont="1" applyFill="1" applyBorder="1">
      <alignment horizontal="center" vertical="center"/>
    </xf>
    <xf numFmtId="0" fontId="9" fillId="0" borderId="17" xfId="75" applyFont="1" applyFill="1" applyBorder="1">
      <alignment horizontal="center" vertical="center"/>
    </xf>
    <xf numFmtId="49" fontId="12" fillId="0" borderId="23" xfId="76" applyNumberFormat="1" applyFont="1" applyFill="1" applyBorder="1">
      <alignment horizontal="center" vertical="center"/>
    </xf>
    <xf numFmtId="49" fontId="12" fillId="0" borderId="20" xfId="77" applyNumberFormat="1" applyFont="1" applyFill="1" applyBorder="1">
      <alignment horizontal="center" vertical="center"/>
    </xf>
    <xf numFmtId="49" fontId="12" fillId="0" borderId="14" xfId="78" applyNumberFormat="1" applyFont="1" applyFill="1" applyBorder="1">
      <alignment horizontal="center" vertical="center"/>
    </xf>
    <xf numFmtId="0" fontId="9" fillId="0" borderId="14" xfId="79" applyFont="1" applyFill="1" applyBorder="1">
      <alignment horizontal="center" vertical="center" wrapText="1"/>
    </xf>
    <xf numFmtId="0" fontId="9" fillId="0" borderId="11" xfId="49" applyFont="1" applyFill="1" applyBorder="1">
      <alignment horizontal="center" vertical="center"/>
    </xf>
    <xf numFmtId="10" fontId="9" fillId="0" borderId="11" xfId="50" applyNumberFormat="1" applyFont="1" applyFill="1" applyBorder="1">
      <alignment horizontal="center" vertical="center" wrapText="1"/>
    </xf>
    <xf numFmtId="49" fontId="7" fillId="0" borderId="11" xfId="51" applyNumberFormat="1" applyFont="1" applyFill="1" applyBorder="1">
      <alignment horizontal="left" vertical="center"/>
    </xf>
    <xf numFmtId="0" fontId="7" fillId="0" borderId="11" xfId="52" applyFont="1" applyFill="1" applyBorder="1">
      <alignment horizontal="left" vertical="center"/>
    </xf>
    <xf numFmtId="176" fontId="12" fillId="0" borderId="23" xfId="53" applyNumberFormat="1" applyFont="1" applyFill="1" applyBorder="1">
      <alignment vertical="center" shrinkToFit="1"/>
      <protection locked="0"/>
    </xf>
    <xf numFmtId="176" fontId="12" fillId="0" borderId="23" xfId="80" applyNumberFormat="1" applyFont="1" applyFill="1" applyBorder="1" applyAlignment="1">
      <alignment vertical="center" shrinkToFit="1"/>
    </xf>
    <xf numFmtId="177" fontId="9" fillId="0" borderId="11" xfId="56" applyNumberFormat="1" applyFont="1" applyFill="1" applyBorder="1">
      <alignment vertical="center" shrinkToFit="1"/>
    </xf>
    <xf numFmtId="49" fontId="7" fillId="0" borderId="11" xfId="57" applyNumberFormat="1" applyFont="1" applyFill="1" applyBorder="1">
      <alignment horizontal="center" vertical="center" wrapText="1"/>
    </xf>
    <xf numFmtId="49" fontId="7" fillId="0" borderId="11" xfId="58" applyNumberFormat="1" applyFont="1" applyFill="1" applyBorder="1">
      <alignment horizontal="left" vertical="center" wrapText="1" shrinkToFit="1"/>
    </xf>
    <xf numFmtId="176" fontId="12" fillId="0" borderId="23" xfId="59" applyNumberFormat="1" applyFont="1" applyFill="1" applyBorder="1">
      <alignment vertical="center" shrinkToFit="1"/>
    </xf>
    <xf numFmtId="176" fontId="12" fillId="0" borderId="23" xfId="60" applyNumberFormat="1" applyFont="1" applyFill="1" applyBorder="1">
      <alignment vertical="center" shrinkToFit="1"/>
    </xf>
    <xf numFmtId="177" fontId="9" fillId="0" borderId="11" xfId="81" applyNumberFormat="1" applyFont="1" applyFill="1" applyBorder="1" applyAlignment="1">
      <alignment vertical="center" shrinkToFit="1"/>
    </xf>
    <xf numFmtId="176" fontId="9" fillId="0" borderId="23" xfId="54" applyNumberFormat="1" applyFont="1" applyFill="1" applyBorder="1">
      <alignment vertical="center" shrinkToFit="1"/>
      <protection locked="0"/>
    </xf>
    <xf numFmtId="176" fontId="9" fillId="0" borderId="11" xfId="55" applyNumberFormat="1" applyFont="1" applyFill="1" applyBorder="1">
      <alignment vertical="center" shrinkToFit="1"/>
      <protection locked="0"/>
    </xf>
    <xf numFmtId="0" fontId="10" fillId="0" borderId="15" xfId="61" applyFont="1" applyFill="1" applyBorder="1">
      <alignment horizontal="center" vertical="center"/>
    </xf>
    <xf numFmtId="0" fontId="10" fillId="0" borderId="17" xfId="62" applyFont="1" applyFill="1" applyBorder="1">
      <alignment horizontal="center" vertical="center"/>
    </xf>
    <xf numFmtId="176" fontId="9" fillId="0" borderId="17" xfId="63" applyNumberFormat="1" applyFont="1" applyFill="1" applyBorder="1">
      <alignment vertical="center" shrinkToFit="1"/>
    </xf>
    <xf numFmtId="0" fontId="8" fillId="0" borderId="0" xfId="217" applyFont="1" applyFill="1" applyAlignment="1">
      <alignment vertical="center"/>
    </xf>
    <xf numFmtId="0" fontId="22" fillId="0" borderId="0" xfId="217" applyFont="1" applyFill="1" applyAlignment="1">
      <alignment vertical="center"/>
    </xf>
    <xf numFmtId="0" fontId="2" fillId="0" borderId="0" xfId="217" applyFont="1" applyFill="1" applyAlignment="1">
      <alignment horizontal="center" vertical="center"/>
    </xf>
    <xf numFmtId="0" fontId="0" fillId="0" borderId="0" xfId="217" applyFont="1" applyFill="1" applyAlignment="1">
      <alignment horizontal="right" vertical="center"/>
    </xf>
    <xf numFmtId="0" fontId="29" fillId="0" borderId="18" xfId="217" applyFont="1" applyFill="1" applyBorder="1" applyAlignment="1">
      <alignment vertical="center"/>
    </xf>
    <xf numFmtId="0" fontId="11" fillId="0" borderId="12" xfId="217" applyFont="1" applyFill="1" applyBorder="1" applyAlignment="1">
      <alignment horizontal="center" vertical="center" wrapText="1"/>
    </xf>
    <xf numFmtId="0" fontId="9" fillId="0" borderId="12" xfId="217" applyFont="1" applyFill="1" applyBorder="1" applyAlignment="1">
      <alignment horizontal="center" vertical="center"/>
    </xf>
    <xf numFmtId="0" fontId="9" fillId="0" borderId="11" xfId="217" applyFont="1" applyFill="1" applyBorder="1" applyAlignment="1">
      <alignment horizontal="center" vertical="center" wrapText="1"/>
    </xf>
    <xf numFmtId="0" fontId="12" fillId="0" borderId="13" xfId="217" applyFont="1" applyFill="1" applyBorder="1" applyAlignment="1">
      <alignment horizontal="center" vertical="center"/>
    </xf>
    <xf numFmtId="0" fontId="9" fillId="0" borderId="13" xfId="217" applyFont="1" applyFill="1" applyBorder="1" applyAlignment="1">
      <alignment horizontal="center" vertical="center"/>
    </xf>
    <xf numFmtId="0" fontId="9" fillId="0" borderId="11" xfId="207" applyFont="1" applyFill="1" applyBorder="1">
      <alignment horizontal="center" vertical="center" wrapText="1"/>
    </xf>
    <xf numFmtId="0" fontId="9" fillId="0" borderId="11" xfId="217" applyFont="1" applyFill="1" applyBorder="1" applyAlignment="1">
      <alignment horizontal="center" vertical="center"/>
    </xf>
    <xf numFmtId="0" fontId="30" fillId="0" borderId="13" xfId="208" applyFont="1" applyFill="1" applyBorder="1">
      <alignment horizontal="center" vertical="center"/>
    </xf>
    <xf numFmtId="0" fontId="0" fillId="0" borderId="11" xfId="209" applyFont="1" applyFill="1" applyBorder="1">
      <alignment vertical="center"/>
    </xf>
    <xf numFmtId="0" fontId="0" fillId="0" borderId="12" xfId="210" applyFont="1" applyFill="1" applyBorder="1">
      <alignment vertical="center"/>
    </xf>
    <xf numFmtId="0" fontId="9" fillId="0" borderId="11" xfId="211" applyFont="1" applyFill="1" applyBorder="1">
      <alignment horizontal="left" vertical="center"/>
    </xf>
    <xf numFmtId="0" fontId="9" fillId="0" borderId="11" xfId="212" applyFont="1" applyFill="1" applyBorder="1">
      <alignment vertical="center"/>
    </xf>
    <xf numFmtId="176" fontId="12" fillId="0" borderId="11" xfId="217" applyNumberFormat="1" applyFont="1" applyFill="1" applyBorder="1" applyAlignment="1">
      <alignment vertical="center" shrinkToFit="1"/>
    </xf>
    <xf numFmtId="176" fontId="9" fillId="0" borderId="11" xfId="217" applyNumberFormat="1" applyFont="1" applyFill="1" applyBorder="1" applyAlignment="1">
      <alignment vertical="center" shrinkToFit="1"/>
    </xf>
    <xf numFmtId="0" fontId="9" fillId="0" borderId="11" xfId="0" applyFont="1" applyFill="1" applyBorder="1" applyAlignment="1">
      <alignment horizontal="left" vertical="center"/>
    </xf>
    <xf numFmtId="0" fontId="9" fillId="0" borderId="11" xfId="0" applyFont="1" applyFill="1" applyBorder="1">
      <alignment vertical="center"/>
    </xf>
    <xf numFmtId="0" fontId="31" fillId="0" borderId="18" xfId="0" applyFont="1" applyFill="1" applyBorder="1">
      <alignment vertical="center"/>
    </xf>
    <xf numFmtId="0" fontId="9" fillId="0" borderId="11" xfId="215" applyFont="1" applyFill="1" applyBorder="1">
      <alignment vertical="center"/>
    </xf>
    <xf numFmtId="176" fontId="12" fillId="0" borderId="11" xfId="213" applyNumberFormat="1" applyFont="1" applyFill="1" applyBorder="1">
      <alignment vertical="center" shrinkToFit="1"/>
    </xf>
    <xf numFmtId="176" fontId="9" fillId="0" borderId="11" xfId="216" applyNumberFormat="1" applyFont="1" applyFill="1" applyBorder="1">
      <alignment vertical="center" shrinkToFit="1"/>
      <protection locked="0"/>
    </xf>
    <xf numFmtId="176" fontId="32" fillId="0" borderId="11" xfId="217" applyNumberFormat="1" applyFont="1" applyFill="1" applyBorder="1" applyAlignment="1">
      <alignment vertical="center" shrinkToFit="1"/>
    </xf>
    <xf numFmtId="176" fontId="32" fillId="0" borderId="11" xfId="0" applyNumberFormat="1" applyFont="1" applyFill="1" applyBorder="1" applyAlignment="1">
      <alignment vertical="center" shrinkToFit="1"/>
    </xf>
    <xf numFmtId="0" fontId="30" fillId="0" borderId="0" xfId="217" applyFont="1" applyFill="1" applyAlignment="1">
      <alignment horizontal="center" vertical="center"/>
    </xf>
    <xf numFmtId="0" fontId="10" fillId="0" borderId="0" xfId="217" applyFont="1" applyFill="1" applyAlignment="1">
      <alignment horizontal="right" vertical="center"/>
    </xf>
    <xf numFmtId="0" fontId="9" fillId="0" borderId="11" xfId="214" applyFont="1" applyFill="1" applyBorder="1">
      <alignment horizontal="center" vertical="center" wrapText="1"/>
    </xf>
    <xf numFmtId="0" fontId="11" fillId="0" borderId="0" xfId="205" applyFont="1" applyFill="1" applyAlignment="1">
      <alignment vertical="center"/>
    </xf>
    <xf numFmtId="0" fontId="25" fillId="0" borderId="0" xfId="205" applyFont="1" applyFill="1" applyAlignment="1">
      <alignment vertical="center"/>
    </xf>
    <xf numFmtId="0" fontId="13" fillId="0" borderId="0" xfId="205" applyFont="1" applyFill="1" applyAlignment="1">
      <alignment horizontal="center" vertical="center"/>
    </xf>
    <xf numFmtId="0" fontId="7" fillId="0" borderId="18" xfId="205" applyFont="1" applyFill="1" applyBorder="1" applyAlignment="1">
      <alignment vertical="center"/>
    </xf>
    <xf numFmtId="0" fontId="11" fillId="0" borderId="12" xfId="205" applyFont="1" applyFill="1" applyBorder="1" applyAlignment="1">
      <alignment horizontal="center" vertical="center" wrapText="1"/>
    </xf>
    <xf numFmtId="0" fontId="12" fillId="0" borderId="12" xfId="205" applyFont="1" applyFill="1" applyBorder="1" applyAlignment="1">
      <alignment horizontal="center" vertical="center"/>
    </xf>
    <xf numFmtId="0" fontId="12" fillId="0" borderId="12" xfId="205" applyFont="1" applyFill="1" applyBorder="1" applyAlignment="1">
      <alignment horizontal="center" vertical="center" wrapText="1"/>
    </xf>
    <xf numFmtId="0" fontId="12" fillId="0" borderId="11" xfId="205" applyFont="1" applyFill="1" applyBorder="1" applyAlignment="1">
      <alignment horizontal="center" vertical="center" wrapText="1"/>
    </xf>
    <xf numFmtId="0" fontId="12" fillId="0" borderId="13" xfId="205" applyFont="1" applyFill="1" applyBorder="1" applyAlignment="1">
      <alignment horizontal="center" vertical="center"/>
    </xf>
    <xf numFmtId="0" fontId="12" fillId="0" borderId="13" xfId="205" applyFont="1" applyFill="1" applyBorder="1" applyAlignment="1">
      <alignment horizontal="center" vertical="center" wrapText="1"/>
    </xf>
    <xf numFmtId="0" fontId="12" fillId="0" borderId="11" xfId="196" applyFont="1" applyFill="1" applyBorder="1">
      <alignment horizontal="center" vertical="center" wrapText="1"/>
    </xf>
    <xf numFmtId="1" fontId="12" fillId="0" borderId="11" xfId="205" applyNumberFormat="1" applyFont="1" applyFill="1" applyBorder="1" applyAlignment="1">
      <alignment horizontal="center" vertical="center" wrapText="1"/>
    </xf>
    <xf numFmtId="0" fontId="12" fillId="0" borderId="11" xfId="195" applyFont="1" applyFill="1" applyBorder="1">
      <alignment horizontal="center" vertical="center" wrapText="1"/>
    </xf>
    <xf numFmtId="3" fontId="12" fillId="0" borderId="11" xfId="205" applyNumberFormat="1" applyFont="1" applyFill="1" applyBorder="1" applyAlignment="1">
      <alignment horizontal="center" vertical="center" wrapText="1"/>
    </xf>
    <xf numFmtId="0" fontId="12" fillId="0" borderId="14" xfId="205" applyFont="1" applyFill="1" applyBorder="1" applyAlignment="1">
      <alignment horizontal="center" vertical="center" wrapText="1"/>
    </xf>
    <xf numFmtId="0" fontId="12" fillId="0" borderId="11" xfId="205" applyFont="1" applyFill="1" applyBorder="1" applyAlignment="1">
      <alignment vertical="center"/>
    </xf>
    <xf numFmtId="0" fontId="30" fillId="0" borderId="13" xfId="197" applyFont="1" applyFill="1" applyBorder="1">
      <alignment horizontal="center" vertical="center"/>
    </xf>
    <xf numFmtId="0" fontId="30" fillId="0" borderId="14" xfId="200" applyFont="1" applyFill="1" applyBorder="1">
      <alignment horizontal="center" vertical="center" wrapText="1"/>
    </xf>
    <xf numFmtId="0" fontId="0" fillId="0" borderId="11" xfId="198" applyFont="1" applyFill="1" applyBorder="1">
      <alignment vertical="center"/>
    </xf>
    <xf numFmtId="0" fontId="30" fillId="0" borderId="13" xfId="201" applyFont="1" applyFill="1" applyBorder="1">
      <alignment horizontal="center" vertical="center" wrapText="1"/>
    </xf>
    <xf numFmtId="0" fontId="0" fillId="0" borderId="12" xfId="199" applyFont="1" applyFill="1" applyBorder="1">
      <alignment vertical="center"/>
    </xf>
    <xf numFmtId="0" fontId="12" fillId="0" borderId="11" xfId="205" applyFont="1" applyFill="1" applyBorder="1" applyAlignment="1">
      <alignment horizontal="left" vertical="center"/>
    </xf>
    <xf numFmtId="176" fontId="12" fillId="0" borderId="11" xfId="205" applyNumberFormat="1" applyFont="1" applyFill="1" applyBorder="1" applyAlignment="1">
      <alignment vertical="center" shrinkToFit="1"/>
    </xf>
    <xf numFmtId="176" fontId="9" fillId="0" borderId="11" xfId="205" applyNumberFormat="1" applyFont="1" applyFill="1" applyBorder="1" applyAlignment="1">
      <alignment vertical="center" shrinkToFit="1"/>
    </xf>
    <xf numFmtId="0" fontId="12" fillId="0" borderId="11" xfId="0" applyFont="1" applyFill="1" applyBorder="1" applyAlignment="1">
      <alignment horizontal="left" vertical="center"/>
    </xf>
    <xf numFmtId="0" fontId="12" fillId="0" borderId="11" xfId="0" applyFont="1" applyFill="1" applyBorder="1">
      <alignment vertical="center"/>
    </xf>
    <xf numFmtId="0" fontId="12" fillId="0" borderId="11" xfId="202" applyFont="1" applyFill="1" applyBorder="1">
      <alignment vertical="center"/>
    </xf>
    <xf numFmtId="176" fontId="12" fillId="0" borderId="11" xfId="203" applyNumberFormat="1" applyFont="1" applyFill="1" applyBorder="1">
      <alignment vertical="center" shrinkToFit="1"/>
    </xf>
    <xf numFmtId="176" fontId="12" fillId="0" borderId="11" xfId="204" applyNumberFormat="1" applyFont="1" applyFill="1" applyBorder="1">
      <alignment vertical="center" shrinkToFit="1"/>
      <protection locked="0"/>
    </xf>
    <xf numFmtId="0" fontId="7" fillId="0" borderId="18" xfId="205" applyFont="1" applyFill="1" applyBorder="1" applyAlignment="1">
      <alignment horizontal="right" vertical="center"/>
    </xf>
    <xf numFmtId="0" fontId="8" fillId="0" borderId="0" xfId="193" applyFont="1" applyFill="1" applyAlignment="1">
      <alignment vertical="center"/>
    </xf>
    <xf numFmtId="0" fontId="2" fillId="0" borderId="0" xfId="193" applyFont="1" applyFill="1" applyAlignment="1">
      <alignment horizontal="center" vertical="center" wrapText="1"/>
    </xf>
    <xf numFmtId="0" fontId="2" fillId="0" borderId="0" xfId="193" applyFont="1" applyFill="1" applyAlignment="1">
      <alignment horizontal="center" vertical="center"/>
    </xf>
    <xf numFmtId="0" fontId="0" fillId="0" borderId="0" xfId="193" applyFont="1" applyFill="1" applyAlignment="1">
      <alignment horizontal="right" vertical="center"/>
    </xf>
    <xf numFmtId="0" fontId="11" fillId="0" borderId="12" xfId="192" applyFont="1" applyFill="1" applyBorder="1" applyProtection="1">
      <alignment horizontal="center" vertical="center" wrapText="1"/>
    </xf>
    <xf numFmtId="0" fontId="9" fillId="0" borderId="12" xfId="193" applyFont="1" applyFill="1" applyBorder="1" applyAlignment="1">
      <alignment horizontal="center" vertical="center"/>
    </xf>
    <xf numFmtId="0" fontId="9" fillId="0" borderId="11" xfId="193" applyFont="1" applyFill="1" applyBorder="1" applyAlignment="1">
      <alignment horizontal="center" vertical="center" wrapText="1"/>
    </xf>
    <xf numFmtId="0" fontId="12" fillId="0" borderId="13" xfId="193" applyFont="1" applyFill="1" applyBorder="1" applyAlignment="1">
      <alignment horizontal="center" vertical="center"/>
    </xf>
    <xf numFmtId="0" fontId="9" fillId="0" borderId="13" xfId="193" applyFont="1" applyFill="1" applyBorder="1" applyAlignment="1">
      <alignment horizontal="center" vertical="center"/>
    </xf>
    <xf numFmtId="0" fontId="12" fillId="0" borderId="11" xfId="193" applyFont="1" applyFill="1" applyBorder="1" applyAlignment="1">
      <alignment horizontal="center" vertical="center" wrapText="1"/>
    </xf>
    <xf numFmtId="0" fontId="9" fillId="0" borderId="11" xfId="182" applyFont="1" applyFill="1" applyBorder="1">
      <alignment horizontal="center" vertical="center" wrapText="1"/>
    </xf>
    <xf numFmtId="0" fontId="9" fillId="0" borderId="11" xfId="193" applyFont="1" applyFill="1" applyBorder="1" applyAlignment="1">
      <alignment horizontal="left" vertical="center" wrapText="1"/>
    </xf>
    <xf numFmtId="0" fontId="9" fillId="0" borderId="11" xfId="0" applyFont="1" applyFill="1" applyBorder="1" applyAlignment="1">
      <alignment horizontal="center" vertical="center"/>
    </xf>
    <xf numFmtId="0" fontId="30" fillId="0" borderId="13" xfId="183" applyFont="1" applyFill="1" applyBorder="1">
      <alignment horizontal="center" vertical="center"/>
    </xf>
    <xf numFmtId="0" fontId="30" fillId="0" borderId="11" xfId="184" applyFont="1" applyFill="1" applyBorder="1">
      <alignment horizontal="left" vertical="center" wrapText="1"/>
    </xf>
    <xf numFmtId="0" fontId="0" fillId="0" borderId="11" xfId="185" applyFont="1" applyFill="1" applyBorder="1">
      <alignment horizontal="center" vertical="center"/>
    </xf>
    <xf numFmtId="0" fontId="30" fillId="0" borderId="12" xfId="186" applyFont="1" applyFill="1" applyBorder="1">
      <alignment horizontal="left" vertical="center" wrapText="1"/>
    </xf>
    <xf numFmtId="0" fontId="0" fillId="0" borderId="12" xfId="187" applyFont="1" applyFill="1" applyBorder="1">
      <alignment horizontal="center" vertical="center"/>
    </xf>
    <xf numFmtId="0" fontId="12" fillId="0" borderId="11" xfId="193" applyFont="1" applyFill="1" applyBorder="1" applyAlignment="1">
      <alignment horizontal="left" vertical="center"/>
    </xf>
    <xf numFmtId="0" fontId="12" fillId="0" borderId="11" xfId="193" applyFont="1" applyFill="1" applyBorder="1" applyAlignment="1">
      <alignment vertical="center"/>
    </xf>
    <xf numFmtId="176" fontId="12" fillId="0" borderId="11" xfId="193" applyNumberFormat="1" applyFont="1" applyFill="1" applyBorder="1" applyAlignment="1">
      <alignment vertical="center" shrinkToFit="1"/>
    </xf>
    <xf numFmtId="176" fontId="12" fillId="0" borderId="14" xfId="193" applyNumberFormat="1" applyFont="1" applyFill="1" applyBorder="1" applyAlignment="1">
      <alignment vertical="center" shrinkToFit="1"/>
    </xf>
    <xf numFmtId="176" fontId="12" fillId="0" borderId="14" xfId="0" applyNumberFormat="1" applyFont="1" applyFill="1" applyBorder="1" applyAlignment="1">
      <alignment vertical="center" shrinkToFit="1"/>
    </xf>
    <xf numFmtId="0" fontId="12" fillId="0" borderId="18" xfId="0" applyFont="1" applyFill="1" applyBorder="1">
      <alignment vertical="center"/>
    </xf>
    <xf numFmtId="0" fontId="12" fillId="0" borderId="14" xfId="191" applyFont="1" applyFill="1" applyBorder="1">
      <alignment vertical="center"/>
    </xf>
    <xf numFmtId="176" fontId="12" fillId="0" borderId="11" xfId="189" applyNumberFormat="1" applyFont="1" applyFill="1" applyBorder="1">
      <alignment vertical="center" shrinkToFit="1"/>
    </xf>
    <xf numFmtId="176" fontId="12" fillId="0" borderId="11" xfId="188" applyNumberFormat="1" applyFont="1" applyFill="1" applyBorder="1">
      <alignment vertical="center" shrinkToFit="1"/>
    </xf>
    <xf numFmtId="0" fontId="19" fillId="0" borderId="0" xfId="193" applyFont="1" applyFill="1" applyAlignment="1">
      <alignment horizontal="right" vertical="center"/>
    </xf>
    <xf numFmtId="0" fontId="9" fillId="0" borderId="11" xfId="190" applyFont="1" applyFill="1" applyBorder="1">
      <alignment horizontal="center" vertical="center" wrapText="1"/>
    </xf>
    <xf numFmtId="0" fontId="10" fillId="0" borderId="0" xfId="193" applyFont="1" applyFill="1" applyAlignment="1">
      <alignment horizontal="right" vertical="center"/>
    </xf>
    <xf numFmtId="0" fontId="22" fillId="0" borderId="0" xfId="180" applyFont="1" applyFill="1" applyAlignment="1">
      <alignment vertical="center"/>
    </xf>
    <xf numFmtId="0" fontId="33" fillId="0" borderId="0" xfId="180" applyFont="1" applyFill="1" applyAlignment="1">
      <alignment horizontal="center" vertical="center" wrapText="1"/>
    </xf>
    <xf numFmtId="0" fontId="33" fillId="0" borderId="0" xfId="180" applyFont="1" applyFill="1" applyAlignment="1">
      <alignment horizontal="center" vertical="center"/>
    </xf>
    <xf numFmtId="0" fontId="0" fillId="0" borderId="0" xfId="180" applyFont="1" applyFill="1" applyAlignment="1">
      <alignment horizontal="right" vertical="center"/>
    </xf>
    <xf numFmtId="0" fontId="11" fillId="0" borderId="12" xfId="179" applyFont="1" applyFill="1" applyBorder="1" applyProtection="1">
      <alignment horizontal="center" vertical="center" wrapText="1"/>
    </xf>
    <xf numFmtId="0" fontId="9" fillId="0" borderId="12" xfId="180" applyFont="1" applyFill="1" applyBorder="1" applyAlignment="1">
      <alignment horizontal="center" vertical="center"/>
    </xf>
    <xf numFmtId="0" fontId="9" fillId="0" borderId="11" xfId="180" applyFont="1" applyFill="1" applyBorder="1" applyAlignment="1">
      <alignment horizontal="center" vertical="center" wrapText="1"/>
    </xf>
    <xf numFmtId="0" fontId="9" fillId="0" borderId="11" xfId="180" applyFont="1" applyFill="1" applyBorder="1" applyAlignment="1">
      <alignment horizontal="left" vertical="center" wrapText="1"/>
    </xf>
    <xf numFmtId="0" fontId="12" fillId="0" borderId="13" xfId="180" applyFont="1" applyFill="1" applyBorder="1" applyAlignment="1">
      <alignment horizontal="center" vertical="center"/>
    </xf>
    <xf numFmtId="0" fontId="9" fillId="0" borderId="13" xfId="180" applyFont="1" applyFill="1" applyBorder="1" applyAlignment="1">
      <alignment horizontal="center" vertical="center"/>
    </xf>
    <xf numFmtId="0" fontId="9" fillId="0" borderId="15" xfId="180" applyFont="1" applyFill="1" applyBorder="1" applyAlignment="1">
      <alignment horizontal="center" vertical="center" wrapText="1"/>
    </xf>
    <xf numFmtId="0" fontId="9" fillId="0" borderId="16" xfId="180" applyFont="1" applyFill="1" applyBorder="1" applyAlignment="1">
      <alignment horizontal="center" vertical="center" wrapText="1"/>
    </xf>
    <xf numFmtId="0" fontId="9" fillId="0" borderId="22" xfId="180" applyFont="1" applyFill="1" applyBorder="1" applyAlignment="1">
      <alignment horizontal="center" vertical="center" wrapText="1"/>
    </xf>
    <xf numFmtId="0" fontId="9" fillId="0" borderId="24" xfId="180" applyFont="1" applyFill="1" applyBorder="1" applyAlignment="1">
      <alignment horizontal="center" vertical="center" wrapText="1"/>
    </xf>
    <xf numFmtId="0" fontId="9" fillId="0" borderId="12" xfId="180" applyFont="1" applyFill="1" applyBorder="1" applyAlignment="1">
      <alignment horizontal="center" vertical="center" wrapText="1"/>
    </xf>
    <xf numFmtId="0" fontId="12" fillId="0" borderId="11" xfId="180" applyFont="1" applyFill="1" applyBorder="1" applyAlignment="1">
      <alignment horizontal="left" vertical="center"/>
    </xf>
    <xf numFmtId="0" fontId="12" fillId="0" borderId="11" xfId="180" applyFont="1" applyFill="1" applyBorder="1" applyAlignment="1">
      <alignment vertical="center"/>
    </xf>
    <xf numFmtId="176" fontId="12" fillId="0" borderId="11" xfId="180" applyNumberFormat="1" applyFont="1" applyFill="1" applyBorder="1" applyAlignment="1">
      <alignment vertical="center" shrinkToFit="1"/>
    </xf>
    <xf numFmtId="176" fontId="12" fillId="0" borderId="11" xfId="177" applyNumberFormat="1" applyFont="1" applyFill="1" applyBorder="1">
      <alignment vertical="center" shrinkToFit="1"/>
    </xf>
    <xf numFmtId="176" fontId="12" fillId="0" borderId="11" xfId="178" applyNumberFormat="1" applyFont="1" applyFill="1" applyBorder="1">
      <alignment vertical="center" shrinkToFit="1"/>
    </xf>
    <xf numFmtId="0" fontId="12" fillId="0" borderId="12" xfId="180" applyFont="1" applyFill="1" applyBorder="1" applyAlignment="1">
      <alignment horizontal="center" vertical="center" wrapText="1"/>
    </xf>
    <xf numFmtId="0" fontId="19" fillId="0" borderId="0" xfId="180" applyFont="1" applyFill="1" applyAlignment="1">
      <alignment horizontal="right" vertical="center"/>
    </xf>
    <xf numFmtId="0" fontId="10" fillId="0" borderId="0" xfId="180" applyFont="1" applyFill="1" applyAlignment="1">
      <alignment horizontal="right" vertical="center"/>
    </xf>
    <xf numFmtId="0" fontId="32" fillId="0" borderId="11" xfId="180" applyFont="1" applyFill="1" applyBorder="1" applyAlignment="1">
      <alignment horizontal="left" vertical="center" wrapText="1"/>
    </xf>
    <xf numFmtId="0" fontId="9" fillId="0" borderId="17" xfId="180" applyFont="1" applyFill="1" applyBorder="1" applyAlignment="1">
      <alignment horizontal="center" vertical="center" wrapText="1"/>
    </xf>
    <xf numFmtId="0" fontId="9" fillId="0" borderId="19" xfId="180" applyFont="1" applyFill="1" applyBorder="1" applyAlignment="1">
      <alignment horizontal="center" vertical="center" wrapText="1"/>
    </xf>
    <xf numFmtId="0" fontId="9" fillId="0" borderId="11" xfId="180" applyFont="1" applyFill="1" applyBorder="1" applyAlignment="1">
      <alignment horizontal="center" vertical="center"/>
    </xf>
    <xf numFmtId="0" fontId="8" fillId="0" borderId="0" xfId="344" applyFont="1" applyFill="1">
      <alignment vertical="center"/>
    </xf>
    <xf numFmtId="0" fontId="2" fillId="0" borderId="0" xfId="327" applyFont="1" applyFill="1">
      <alignment horizontal="center" vertical="center"/>
    </xf>
    <xf numFmtId="0" fontId="9" fillId="0" borderId="11" xfId="328" applyFont="1" applyFill="1" applyBorder="1">
      <alignment horizontal="center" vertical="center"/>
    </xf>
    <xf numFmtId="0" fontId="9" fillId="0" borderId="11" xfId="329" applyFont="1" applyFill="1" applyBorder="1">
      <alignment horizontal="center" vertical="center"/>
    </xf>
    <xf numFmtId="0" fontId="9" fillId="0" borderId="11" xfId="330" applyFont="1" applyFill="1" applyBorder="1">
      <alignment horizontal="center" vertical="center" wrapText="1"/>
    </xf>
    <xf numFmtId="0" fontId="9" fillId="0" borderId="11" xfId="331" applyFont="1" applyFill="1" applyBorder="1">
      <alignment horizontal="left" vertical="center"/>
    </xf>
    <xf numFmtId="0" fontId="9" fillId="0" borderId="11" xfId="332" applyFont="1" applyFill="1" applyBorder="1">
      <alignment vertical="center"/>
    </xf>
    <xf numFmtId="176" fontId="9" fillId="0" borderId="11" xfId="333" applyNumberFormat="1" applyFont="1" applyFill="1" applyBorder="1">
      <alignment vertical="center" shrinkToFit="1"/>
    </xf>
    <xf numFmtId="176" fontId="9" fillId="0" borderId="11" xfId="334" applyNumberFormat="1" applyFont="1" applyFill="1" applyBorder="1">
      <alignment vertical="center" shrinkToFit="1"/>
      <protection locked="0"/>
    </xf>
    <xf numFmtId="176" fontId="9" fillId="0" borderId="11" xfId="345" applyNumberFormat="1" applyFont="1" applyFill="1" applyBorder="1" applyAlignment="1">
      <alignment vertical="center" shrinkToFit="1"/>
    </xf>
    <xf numFmtId="176" fontId="12" fillId="0" borderId="11" xfId="335" applyNumberFormat="1" applyFont="1" applyFill="1" applyBorder="1">
      <alignment vertical="top" shrinkToFit="1"/>
      <protection locked="0"/>
    </xf>
    <xf numFmtId="178" fontId="9" fillId="0" borderId="11" xfId="336" applyNumberFormat="1" applyFont="1" applyFill="1" applyBorder="1">
      <alignment vertical="center"/>
    </xf>
    <xf numFmtId="176" fontId="9" fillId="0" borderId="0" xfId="337" applyNumberFormat="1" applyFont="1" applyFill="1">
      <alignment vertical="center" shrinkToFit="1"/>
      <protection locked="0"/>
    </xf>
    <xf numFmtId="0" fontId="9" fillId="0" borderId="11" xfId="338" applyFont="1" applyFill="1" applyBorder="1">
      <alignment horizontal="left" vertical="center"/>
    </xf>
    <xf numFmtId="176" fontId="12" fillId="0" borderId="11" xfId="345" applyNumberFormat="1" applyFont="1" applyFill="1" applyBorder="1" applyAlignment="1">
      <alignment vertical="center" shrinkToFit="1"/>
    </xf>
    <xf numFmtId="176" fontId="12" fillId="0" borderId="11" xfId="345" applyNumberFormat="1" applyFont="1" applyFill="1" applyBorder="1" applyAlignment="1">
      <alignment vertical="top" shrinkToFit="1"/>
    </xf>
    <xf numFmtId="176" fontId="12" fillId="0" borderId="0" xfId="345" applyNumberFormat="1" applyFont="1" applyFill="1" applyAlignment="1">
      <alignment vertical="center" shrinkToFit="1"/>
    </xf>
    <xf numFmtId="176" fontId="9" fillId="0" borderId="11" xfId="339" applyNumberFormat="1" applyFont="1" applyFill="1" applyBorder="1">
      <alignment vertical="center" shrinkToFit="1"/>
    </xf>
    <xf numFmtId="176" fontId="12" fillId="0" borderId="11" xfId="340" applyNumberFormat="1" applyFont="1" applyFill="1" applyBorder="1">
      <alignment vertical="top" shrinkToFit="1"/>
    </xf>
    <xf numFmtId="0" fontId="21" fillId="0" borderId="11" xfId="341" applyFont="1" applyFill="1" applyBorder="1">
      <alignment vertical="center"/>
    </xf>
    <xf numFmtId="0" fontId="10" fillId="0" borderId="0" xfId="342" applyFont="1" applyFill="1">
      <alignment horizontal="right" vertical="center"/>
    </xf>
    <xf numFmtId="176" fontId="12" fillId="0" borderId="11" xfId="343" applyNumberFormat="1" applyFont="1" applyFill="1" applyBorder="1">
      <alignment vertical="top" shrinkToFit="1"/>
    </xf>
    <xf numFmtId="0" fontId="8" fillId="0" borderId="0" xfId="324" applyFont="1" applyFill="1">
      <alignment vertical="center"/>
    </xf>
    <xf numFmtId="0" fontId="2" fillId="0" borderId="0" xfId="306" applyFont="1" applyFill="1">
      <alignment horizontal="center" vertical="center"/>
    </xf>
    <xf numFmtId="0" fontId="2" fillId="0" borderId="0" xfId="311" applyFont="1" applyFill="1">
      <alignment horizontal="center" vertical="center" wrapText="1"/>
    </xf>
    <xf numFmtId="0" fontId="8" fillId="0" borderId="11" xfId="312" applyFont="1" applyFill="1" applyBorder="1">
      <alignment horizontal="center" vertical="center"/>
    </xf>
    <xf numFmtId="0" fontId="8" fillId="0" borderId="11" xfId="313" applyFont="1" applyFill="1" applyBorder="1">
      <alignment horizontal="center" vertical="center" wrapText="1"/>
    </xf>
    <xf numFmtId="178" fontId="9" fillId="0" borderId="11" xfId="314" applyNumberFormat="1" applyFont="1" applyFill="1" applyBorder="1">
      <alignment horizontal="left" vertical="center"/>
    </xf>
    <xf numFmtId="178" fontId="10" fillId="0" borderId="11" xfId="315" applyNumberFormat="1" applyFont="1" applyFill="1" applyBorder="1">
      <alignment horizontal="left" vertical="center"/>
    </xf>
    <xf numFmtId="176" fontId="9" fillId="0" borderId="11" xfId="308" applyNumberFormat="1" applyFont="1" applyFill="1" applyBorder="1">
      <alignment vertical="center" shrinkToFit="1"/>
    </xf>
    <xf numFmtId="176" fontId="9" fillId="0" borderId="11" xfId="309" applyNumberFormat="1" applyFont="1" applyFill="1" applyBorder="1">
      <alignment vertical="center" shrinkToFit="1"/>
      <protection locked="0"/>
    </xf>
    <xf numFmtId="180" fontId="10" fillId="0" borderId="11" xfId="316" applyNumberFormat="1" applyFont="1" applyFill="1" applyBorder="1">
      <alignment horizontal="left" vertical="center"/>
    </xf>
    <xf numFmtId="0" fontId="10" fillId="0" borderId="11" xfId="317" applyFont="1" applyFill="1" applyBorder="1">
      <alignment vertical="center"/>
    </xf>
    <xf numFmtId="0" fontId="10" fillId="0" borderId="0" xfId="318" applyFont="1" applyFill="1">
      <alignment horizontal="right" vertical="center" wrapText="1"/>
    </xf>
    <xf numFmtId="176" fontId="9" fillId="0" borderId="11" xfId="325" applyNumberFormat="1" applyFont="1" applyFill="1" applyBorder="1" applyAlignment="1">
      <alignment vertical="center" shrinkToFit="1"/>
    </xf>
    <xf numFmtId="0" fontId="9" fillId="0" borderId="11" xfId="307" applyFont="1" applyFill="1" applyBorder="1">
      <alignment horizontal="left" vertical="center"/>
    </xf>
    <xf numFmtId="0" fontId="34" fillId="0" borderId="11" xfId="317" applyFont="1" applyFill="1" applyBorder="1">
      <alignment vertical="center"/>
    </xf>
    <xf numFmtId="0" fontId="10" fillId="0" borderId="11" xfId="319" applyFont="1" applyFill="1" applyBorder="1">
      <alignment horizontal="left" vertical="center"/>
    </xf>
    <xf numFmtId="0" fontId="14" fillId="0" borderId="11" xfId="0" applyFont="1" applyFill="1" applyBorder="1" applyAlignment="1">
      <alignment horizontal="left" vertical="center" wrapText="1"/>
    </xf>
    <xf numFmtId="178" fontId="9" fillId="0" borderId="11" xfId="320" applyNumberFormat="1" applyFont="1" applyFill="1" applyBorder="1">
      <alignment horizontal="left" vertical="center"/>
      <protection locked="0"/>
    </xf>
    <xf numFmtId="0" fontId="10" fillId="0" borderId="11" xfId="321" applyFont="1" applyFill="1" applyBorder="1">
      <alignment vertical="center"/>
      <protection locked="0"/>
    </xf>
    <xf numFmtId="176" fontId="9" fillId="0" borderId="11" xfId="310" applyNumberFormat="1" applyFont="1" applyFill="1" applyBorder="1">
      <alignment vertical="center" shrinkToFit="1"/>
    </xf>
    <xf numFmtId="0" fontId="35" fillId="0" borderId="11" xfId="322" applyFont="1" applyFill="1" applyBorder="1">
      <alignment vertical="center"/>
    </xf>
    <xf numFmtId="0" fontId="24" fillId="0" borderId="11" xfId="323" applyFont="1" applyFill="1" applyBorder="1">
      <alignment vertical="center"/>
    </xf>
    <xf numFmtId="0" fontId="8" fillId="0" borderId="0" xfId="280" applyFont="1" applyFill="1">
      <alignment vertical="center"/>
    </xf>
    <xf numFmtId="0" fontId="22" fillId="0" borderId="0" xfId="258" applyFont="1" applyFill="1">
      <alignment vertical="center"/>
    </xf>
    <xf numFmtId="0" fontId="2" fillId="0" borderId="0" xfId="253" applyFont="1" applyFill="1">
      <alignment horizontal="center" vertical="center"/>
    </xf>
    <xf numFmtId="10" fontId="10" fillId="0" borderId="0" xfId="259" applyNumberFormat="1" applyFont="1" applyFill="1">
      <alignment horizontal="right" vertical="center"/>
    </xf>
    <xf numFmtId="0" fontId="11" fillId="0" borderId="11" xfId="282" applyFont="1" applyFill="1" applyBorder="1" applyAlignment="1">
      <alignment horizontal="center" vertical="center" wrapText="1"/>
    </xf>
    <xf numFmtId="0" fontId="8" fillId="0" borderId="11" xfId="256" applyFont="1" applyFill="1" applyBorder="1">
      <alignment horizontal="center" vertical="center"/>
    </xf>
    <xf numFmtId="0" fontId="8" fillId="0" borderId="11" xfId="257" applyFont="1" applyFill="1" applyBorder="1">
      <alignment horizontal="center" vertical="center" wrapText="1"/>
    </xf>
    <xf numFmtId="0" fontId="11" fillId="0" borderId="11" xfId="282" applyFont="1" applyFill="1" applyBorder="1" applyAlignment="1">
      <alignment horizontal="center" vertical="center"/>
    </xf>
    <xf numFmtId="10" fontId="8" fillId="0" borderId="11" xfId="260" applyNumberFormat="1" applyFont="1" applyFill="1" applyBorder="1">
      <alignment horizontal="center" vertical="center" wrapText="1"/>
    </xf>
    <xf numFmtId="0" fontId="12" fillId="0" borderId="11" xfId="282" applyFont="1" applyFill="1" applyBorder="1" applyAlignment="1">
      <alignment horizontal="center" vertical="center" wrapText="1"/>
    </xf>
    <xf numFmtId="0" fontId="9" fillId="0" borderId="11" xfId="254" applyFont="1" applyFill="1" applyBorder="1">
      <alignment vertical="center"/>
    </xf>
    <xf numFmtId="1" fontId="9" fillId="0" borderId="11" xfId="261" applyNumberFormat="1" applyFont="1" applyFill="1" applyBorder="1">
      <alignment horizontal="left" vertical="center"/>
    </xf>
    <xf numFmtId="176" fontId="9" fillId="0" borderId="11" xfId="251" applyNumberFormat="1" applyFont="1" applyFill="1" applyBorder="1">
      <alignment vertical="center" shrinkToFit="1"/>
      <protection locked="0"/>
    </xf>
    <xf numFmtId="176" fontId="9" fillId="0" borderId="11" xfId="281" applyNumberFormat="1" applyFont="1" applyFill="1" applyBorder="1" applyAlignment="1">
      <alignment vertical="center" shrinkToFit="1"/>
    </xf>
    <xf numFmtId="177" fontId="9" fillId="0" borderId="11" xfId="252" applyNumberFormat="1" applyFont="1" applyFill="1" applyBorder="1">
      <alignment vertical="center" shrinkToFit="1"/>
    </xf>
    <xf numFmtId="177" fontId="9" fillId="0" borderId="11" xfId="282" applyNumberFormat="1" applyFont="1" applyFill="1" applyBorder="1" applyAlignment="1">
      <alignment vertical="center" shrinkToFit="1"/>
    </xf>
    <xf numFmtId="176" fontId="9" fillId="0" borderId="11" xfId="262" applyNumberFormat="1" applyFont="1" applyFill="1" applyBorder="1">
      <alignment vertical="center" shrinkToFit="1"/>
    </xf>
    <xf numFmtId="176" fontId="9" fillId="0" borderId="11" xfId="255" applyNumberFormat="1" applyFont="1" applyFill="1" applyBorder="1">
      <alignment vertical="center" shrinkToFit="1"/>
      <protection locked="0"/>
    </xf>
    <xf numFmtId="49" fontId="9" fillId="0" borderId="11" xfId="268" applyNumberFormat="1" applyFont="1" applyFill="1" applyBorder="1">
      <alignment vertical="center"/>
      <protection locked="0"/>
    </xf>
    <xf numFmtId="49" fontId="10" fillId="0" borderId="11" xfId="276" applyNumberFormat="1" applyFont="1" applyFill="1" applyBorder="1">
      <alignment vertical="center"/>
      <protection locked="0"/>
    </xf>
    <xf numFmtId="49" fontId="9" fillId="0" borderId="11" xfId="269" applyNumberFormat="1" applyFont="1" applyFill="1" applyBorder="1">
      <alignment vertical="center"/>
      <protection locked="0"/>
    </xf>
    <xf numFmtId="49" fontId="10" fillId="0" borderId="11" xfId="277" applyNumberFormat="1" applyFont="1" applyFill="1" applyBorder="1">
      <alignment vertical="center"/>
      <protection locked="0"/>
    </xf>
    <xf numFmtId="49" fontId="9" fillId="0" borderId="11" xfId="270" applyNumberFormat="1" applyFont="1" applyFill="1" applyBorder="1">
      <alignment vertical="center"/>
      <protection locked="0"/>
    </xf>
    <xf numFmtId="49" fontId="10" fillId="0" borderId="11" xfId="278" applyNumberFormat="1" applyFont="1" applyFill="1" applyBorder="1">
      <alignment vertical="center"/>
      <protection locked="0"/>
    </xf>
    <xf numFmtId="49" fontId="9" fillId="0" borderId="11" xfId="263" applyNumberFormat="1" applyFont="1" applyFill="1" applyBorder="1">
      <alignment vertical="center"/>
      <protection locked="0"/>
    </xf>
    <xf numFmtId="49" fontId="10" fillId="0" borderId="11" xfId="271" applyNumberFormat="1" applyFont="1" applyFill="1" applyBorder="1">
      <alignment vertical="center"/>
      <protection locked="0"/>
    </xf>
    <xf numFmtId="1" fontId="12" fillId="0" borderId="11" xfId="281" applyNumberFormat="1" applyFont="1" applyFill="1" applyBorder="1" applyAlignment="1">
      <alignment vertical="center" shrinkToFit="1"/>
    </xf>
    <xf numFmtId="1" fontId="12" fillId="0" borderId="11" xfId="282" applyNumberFormat="1" applyFont="1" applyFill="1" applyBorder="1" applyAlignment="1">
      <alignment vertical="center" shrinkToFit="1"/>
    </xf>
    <xf numFmtId="10" fontId="12" fillId="0" borderId="11" xfId="282" applyNumberFormat="1" applyFont="1" applyFill="1" applyBorder="1" applyAlignment="1">
      <alignment horizontal="center" vertical="center" wrapText="1"/>
    </xf>
    <xf numFmtId="1" fontId="9" fillId="0" borderId="11" xfId="279" applyNumberFormat="1" applyFont="1" applyFill="1" applyBorder="1">
      <alignment vertical="center"/>
    </xf>
    <xf numFmtId="49" fontId="9" fillId="0" borderId="11" xfId="264" applyNumberFormat="1" applyFont="1" applyFill="1" applyBorder="1">
      <alignment vertical="center"/>
      <protection locked="0"/>
    </xf>
    <xf numFmtId="49" fontId="10" fillId="0" borderId="11" xfId="272" applyNumberFormat="1" applyFont="1" applyFill="1" applyBorder="1">
      <alignment vertical="center"/>
      <protection locked="0"/>
    </xf>
    <xf numFmtId="49" fontId="9" fillId="0" borderId="11" xfId="265" applyNumberFormat="1" applyFont="1" applyFill="1" applyBorder="1">
      <alignment vertical="center"/>
      <protection locked="0"/>
    </xf>
    <xf numFmtId="49" fontId="10" fillId="0" borderId="11" xfId="273" applyNumberFormat="1" applyFont="1" applyFill="1" applyBorder="1">
      <alignment vertical="center"/>
      <protection locked="0"/>
    </xf>
    <xf numFmtId="49" fontId="9" fillId="0" borderId="11" xfId="266" applyNumberFormat="1" applyFont="1" applyFill="1" applyBorder="1">
      <alignment vertical="center"/>
      <protection locked="0"/>
    </xf>
    <xf numFmtId="49" fontId="10" fillId="0" borderId="11" xfId="274" applyNumberFormat="1" applyFont="1" applyFill="1" applyBorder="1">
      <alignment vertical="center"/>
      <protection locked="0"/>
    </xf>
    <xf numFmtId="49" fontId="9" fillId="0" borderId="11" xfId="267" applyNumberFormat="1" applyFont="1" applyFill="1" applyBorder="1">
      <alignment vertical="center"/>
      <protection locked="0"/>
    </xf>
    <xf numFmtId="49" fontId="10" fillId="0" borderId="11" xfId="275" applyNumberFormat="1" applyFont="1" applyFill="1" applyBorder="1">
      <alignment vertical="center"/>
      <protection locked="0"/>
    </xf>
    <xf numFmtId="0" fontId="8" fillId="0" borderId="0" xfId="247" applyFont="1" applyFill="1">
      <alignment vertical="center"/>
    </xf>
    <xf numFmtId="0" fontId="22" fillId="0" borderId="0" xfId="225" applyFont="1" applyFill="1">
      <alignment vertical="center"/>
    </xf>
    <xf numFmtId="0" fontId="2" fillId="0" borderId="0" xfId="221" applyFont="1" applyFill="1">
      <alignment horizontal="center" vertical="center"/>
    </xf>
    <xf numFmtId="0" fontId="11" fillId="0" borderId="11" xfId="249" applyFont="1" applyFill="1" applyBorder="1" applyAlignment="1">
      <alignment horizontal="center" vertical="center" wrapText="1"/>
    </xf>
    <xf numFmtId="0" fontId="8" fillId="0" borderId="11" xfId="224" applyFont="1" applyFill="1" applyBorder="1">
      <alignment horizontal="center" vertical="center"/>
    </xf>
    <xf numFmtId="0" fontId="29" fillId="0" borderId="11" xfId="249" applyFont="1" applyFill="1" applyBorder="1" applyAlignment="1">
      <alignment horizontal="center" vertical="center" indent="6"/>
    </xf>
    <xf numFmtId="0" fontId="36" fillId="0" borderId="11" xfId="249" applyFont="1" applyFill="1" applyBorder="1" applyAlignment="1">
      <alignment horizontal="center" vertical="center" wrapText="1"/>
    </xf>
    <xf numFmtId="0" fontId="29" fillId="0" borderId="11" xfId="239" applyFont="1" applyFill="1" applyBorder="1">
      <alignment horizontal="center" vertical="center" wrapText="1"/>
    </xf>
    <xf numFmtId="0" fontId="11" fillId="0" borderId="11" xfId="249" applyFont="1" applyFill="1" applyBorder="1" applyAlignment="1">
      <alignment horizontal="center" vertical="center"/>
    </xf>
    <xf numFmtId="0" fontId="29" fillId="0" borderId="15" xfId="240" applyFont="1" applyFill="1" applyBorder="1">
      <alignment horizontal="center" vertical="center" wrapText="1"/>
    </xf>
    <xf numFmtId="0" fontId="29" fillId="0" borderId="16" xfId="241" applyFont="1" applyFill="1" applyBorder="1">
      <alignment horizontal="center" vertical="center" wrapText="1"/>
    </xf>
    <xf numFmtId="0" fontId="29" fillId="0" borderId="17" xfId="242" applyFont="1" applyFill="1" applyBorder="1">
      <alignment horizontal="center" vertical="center" wrapText="1"/>
    </xf>
    <xf numFmtId="0" fontId="12" fillId="0" borderId="11" xfId="249" applyFont="1" applyFill="1" applyBorder="1" applyAlignment="1">
      <alignment horizontal="center" vertical="center" wrapText="1"/>
    </xf>
    <xf numFmtId="0" fontId="9" fillId="0" borderId="11" xfId="222" applyFont="1" applyFill="1" applyBorder="1">
      <alignment vertical="center"/>
    </xf>
    <xf numFmtId="1" fontId="9" fillId="0" borderId="11" xfId="226" applyNumberFormat="1" applyFont="1" applyFill="1" applyBorder="1">
      <alignment horizontal="left" vertical="center"/>
    </xf>
    <xf numFmtId="176" fontId="9" fillId="0" borderId="11" xfId="219" applyNumberFormat="1" applyFont="1" applyFill="1" applyBorder="1">
      <alignment vertical="center" shrinkToFit="1"/>
      <protection locked="0"/>
    </xf>
    <xf numFmtId="176" fontId="9" fillId="0" borderId="11" xfId="248" applyNumberFormat="1" applyFont="1" applyFill="1" applyBorder="1" applyAlignment="1">
      <alignment vertical="center" shrinkToFit="1"/>
    </xf>
    <xf numFmtId="1" fontId="12" fillId="0" borderId="11" xfId="248" applyNumberFormat="1" applyFont="1" applyFill="1" applyBorder="1" applyAlignment="1">
      <alignment vertical="center" shrinkToFit="1"/>
    </xf>
    <xf numFmtId="1" fontId="12" fillId="0" borderId="11" xfId="0" applyNumberFormat="1" applyFont="1" applyFill="1" applyBorder="1" applyAlignment="1">
      <alignment vertical="center" shrinkToFit="1"/>
    </xf>
    <xf numFmtId="176" fontId="9" fillId="0" borderId="11" xfId="243" applyNumberFormat="1" applyFont="1" applyFill="1" applyBorder="1">
      <alignment vertical="center" shrinkToFit="1"/>
      <protection locked="0"/>
    </xf>
    <xf numFmtId="1" fontId="14" fillId="0" borderId="11" xfId="0" applyNumberFormat="1" applyFont="1" applyFill="1" applyBorder="1">
      <alignment vertical="center"/>
    </xf>
    <xf numFmtId="49" fontId="9" fillId="0" borderId="11" xfId="227" applyNumberFormat="1" applyFont="1" applyFill="1" applyBorder="1">
      <alignment vertical="center"/>
      <protection locked="0"/>
    </xf>
    <xf numFmtId="49" fontId="10" fillId="0" borderId="11" xfId="233" applyNumberFormat="1" applyFont="1" applyFill="1" applyBorder="1">
      <alignment vertical="center"/>
      <protection locked="0"/>
    </xf>
    <xf numFmtId="49" fontId="9" fillId="0" borderId="11" xfId="228" applyNumberFormat="1" applyFont="1" applyFill="1" applyBorder="1">
      <alignment vertical="center"/>
      <protection locked="0"/>
    </xf>
    <xf numFmtId="49" fontId="10" fillId="0" borderId="11" xfId="234" applyNumberFormat="1" applyFont="1" applyFill="1" applyBorder="1">
      <alignment vertical="center"/>
      <protection locked="0"/>
    </xf>
    <xf numFmtId="49" fontId="9" fillId="0" borderId="11" xfId="229" applyNumberFormat="1" applyFont="1" applyFill="1" applyBorder="1">
      <alignment vertical="center"/>
      <protection locked="0"/>
    </xf>
    <xf numFmtId="49" fontId="10" fillId="0" borderId="11" xfId="235" applyNumberFormat="1" applyFont="1" applyFill="1" applyBorder="1">
      <alignment vertical="center"/>
      <protection locked="0"/>
    </xf>
    <xf numFmtId="49" fontId="9" fillId="0" borderId="11" xfId="230" applyNumberFormat="1" applyFont="1" applyFill="1" applyBorder="1">
      <alignment vertical="center"/>
      <protection locked="0"/>
    </xf>
    <xf numFmtId="49" fontId="10" fillId="0" borderId="11" xfId="236" applyNumberFormat="1" applyFont="1" applyFill="1" applyBorder="1">
      <alignment vertical="center"/>
      <protection locked="0"/>
    </xf>
    <xf numFmtId="49" fontId="9" fillId="0" borderId="11" xfId="231" applyNumberFormat="1" applyFont="1" applyFill="1" applyBorder="1">
      <alignment vertical="center"/>
      <protection locked="0"/>
    </xf>
    <xf numFmtId="49" fontId="10" fillId="0" borderId="11" xfId="237" applyNumberFormat="1" applyFont="1" applyFill="1" applyBorder="1">
      <alignment vertical="center"/>
      <protection locked="0"/>
    </xf>
    <xf numFmtId="10" fontId="37" fillId="0" borderId="0" xfId="244" applyNumberFormat="1" applyFont="1" applyFill="1">
      <alignment horizontal="right" vertical="center"/>
    </xf>
    <xf numFmtId="10" fontId="29" fillId="0" borderId="11" xfId="245" applyNumberFormat="1" applyFont="1" applyFill="1" applyBorder="1">
      <alignment horizontal="center" vertical="center" wrapText="1"/>
    </xf>
    <xf numFmtId="176" fontId="9" fillId="0" borderId="11" xfId="246" applyNumberFormat="1" applyFont="1" applyFill="1" applyBorder="1">
      <alignment vertical="center" shrinkToFit="1"/>
    </xf>
    <xf numFmtId="177" fontId="9" fillId="0" borderId="11" xfId="220" applyNumberFormat="1" applyFont="1" applyFill="1" applyBorder="1">
      <alignment vertical="center" shrinkToFit="1"/>
    </xf>
    <xf numFmtId="177" fontId="9" fillId="0" borderId="11" xfId="249" applyNumberFormat="1" applyFont="1" applyFill="1" applyBorder="1" applyAlignment="1">
      <alignment vertical="center" shrinkToFit="1"/>
    </xf>
    <xf numFmtId="49" fontId="9" fillId="0" borderId="11" xfId="232" applyNumberFormat="1" applyFont="1" applyFill="1" applyBorder="1">
      <alignment vertical="center"/>
      <protection locked="0"/>
    </xf>
    <xf numFmtId="49" fontId="10" fillId="0" borderId="11" xfId="238" applyNumberFormat="1" applyFont="1" applyFill="1" applyBorder="1">
      <alignment vertical="center"/>
      <protection locked="0"/>
    </xf>
    <xf numFmtId="1" fontId="12" fillId="0" borderId="11" xfId="249" applyNumberFormat="1" applyFont="1" applyFill="1" applyBorder="1" applyAlignment="1">
      <alignment vertical="center" shrinkToFit="1"/>
    </xf>
    <xf numFmtId="10" fontId="12" fillId="0" borderId="11" xfId="249" applyNumberFormat="1" applyFont="1" applyFill="1" applyBorder="1" applyAlignment="1">
      <alignment horizontal="center" vertical="center" wrapText="1"/>
    </xf>
    <xf numFmtId="1" fontId="12" fillId="0" borderId="11" xfId="249" applyNumberFormat="1" applyFont="1" applyFill="1" applyBorder="1" applyAlignment="1">
      <alignment vertical="center"/>
    </xf>
    <xf numFmtId="176" fontId="9" fillId="0" borderId="11" xfId="223" applyNumberFormat="1" applyFont="1" applyFill="1" applyBorder="1">
      <alignment vertical="center" shrinkToFit="1"/>
      <protection locked="0"/>
    </xf>
    <xf numFmtId="0" fontId="8" fillId="0" borderId="0" xfId="302" applyFont="1" applyFill="1">
      <alignment vertical="center"/>
    </xf>
    <xf numFmtId="0" fontId="22" fillId="0" borderId="0" xfId="289" applyFont="1" applyFill="1">
      <alignment vertical="center"/>
    </xf>
    <xf numFmtId="0" fontId="2" fillId="0" borderId="0" xfId="285" applyFont="1" applyFill="1">
      <alignment horizontal="center" vertical="center"/>
    </xf>
    <xf numFmtId="0" fontId="38" fillId="0" borderId="0" xfId="290" applyFont="1" applyFill="1">
      <alignment vertical="center"/>
    </xf>
    <xf numFmtId="0" fontId="8" fillId="0" borderId="11" xfId="304" applyFont="1" applyFill="1" applyBorder="1" applyAlignment="1">
      <alignment horizontal="center" vertical="center"/>
    </xf>
    <xf numFmtId="0" fontId="8" fillId="0" borderId="11" xfId="287" applyFont="1" applyFill="1" applyBorder="1">
      <alignment horizontal="center" vertical="center"/>
    </xf>
    <xf numFmtId="0" fontId="8" fillId="0" borderId="11" xfId="304" applyFont="1" applyFill="1" applyBorder="1" applyAlignment="1">
      <alignment horizontal="center" vertical="center" indent="6"/>
    </xf>
    <xf numFmtId="0" fontId="11" fillId="0" borderId="12" xfId="304" applyFont="1" applyFill="1" applyBorder="1" applyAlignment="1">
      <alignment horizontal="center" vertical="center" wrapText="1"/>
    </xf>
    <xf numFmtId="0" fontId="8" fillId="0" borderId="15" xfId="291" applyFont="1" applyFill="1" applyBorder="1">
      <alignment horizontal="center" vertical="center" wrapText="1"/>
    </xf>
    <xf numFmtId="0" fontId="8" fillId="0" borderId="16" xfId="292" applyFont="1" applyFill="1" applyBorder="1">
      <alignment horizontal="center" vertical="center" wrapText="1"/>
    </xf>
    <xf numFmtId="0" fontId="8" fillId="0" borderId="17" xfId="293" applyFont="1" applyFill="1" applyBorder="1">
      <alignment horizontal="center" vertical="center" wrapText="1"/>
    </xf>
    <xf numFmtId="0" fontId="11" fillId="0" borderId="14" xfId="304" applyFont="1" applyFill="1" applyBorder="1" applyAlignment="1">
      <alignment horizontal="center" vertical="center" wrapText="1"/>
    </xf>
    <xf numFmtId="0" fontId="8" fillId="0" borderId="11" xfId="288" applyFont="1" applyFill="1" applyBorder="1">
      <alignment horizontal="center" vertical="center" wrapText="1"/>
    </xf>
    <xf numFmtId="0" fontId="8" fillId="0" borderId="11" xfId="294" applyFont="1" applyFill="1" applyBorder="1">
      <alignment horizontal="center" vertical="center" wrapText="1"/>
    </xf>
    <xf numFmtId="0" fontId="9" fillId="0" borderId="11" xfId="286" applyFont="1" applyFill="1" applyBorder="1">
      <alignment vertical="center"/>
    </xf>
    <xf numFmtId="0" fontId="24" fillId="0" borderId="11" xfId="295" applyFont="1" applyFill="1" applyBorder="1">
      <alignment vertical="center" indent="4"/>
    </xf>
    <xf numFmtId="1" fontId="9" fillId="0" borderId="11" xfId="304" applyNumberFormat="1" applyFont="1" applyFill="1" applyBorder="1" applyAlignment="1">
      <alignment vertical="center" shrinkToFit="1"/>
    </xf>
    <xf numFmtId="181" fontId="9" fillId="0" borderId="11" xfId="296" applyNumberFormat="1" applyFont="1" applyFill="1" applyBorder="1">
      <alignment vertical="center" shrinkToFit="1"/>
    </xf>
    <xf numFmtId="182" fontId="9" fillId="0" borderId="11" xfId="297" applyNumberFormat="1" applyFont="1" applyFill="1" applyBorder="1">
      <alignment vertical="center"/>
    </xf>
    <xf numFmtId="1" fontId="9" fillId="0" borderId="11" xfId="303" applyNumberFormat="1" applyFont="1" applyFill="1" applyBorder="1" applyAlignment="1">
      <alignment vertical="center" shrinkToFit="1"/>
    </xf>
    <xf numFmtId="181" fontId="9" fillId="0" borderId="11" xfId="304" applyNumberFormat="1" applyFont="1" applyFill="1" applyBorder="1" applyAlignment="1">
      <alignment vertical="center" shrinkToFit="1"/>
    </xf>
    <xf numFmtId="1" fontId="9" fillId="0" borderId="11" xfId="0" applyNumberFormat="1" applyFont="1" applyFill="1" applyBorder="1" applyAlignment="1">
      <alignment vertical="center" shrinkToFit="1"/>
    </xf>
    <xf numFmtId="1" fontId="0" fillId="0" borderId="11" xfId="0" applyNumberFormat="1" applyFont="1" applyFill="1" applyBorder="1">
      <alignment vertical="center"/>
    </xf>
    <xf numFmtId="182" fontId="9" fillId="0" borderId="11" xfId="304" applyNumberFormat="1" applyFont="1" applyFill="1" applyBorder="1" applyAlignment="1">
      <alignment vertical="center"/>
    </xf>
    <xf numFmtId="0" fontId="9" fillId="0" borderId="11" xfId="304" applyFont="1" applyFill="1" applyBorder="1" applyAlignment="1">
      <alignment vertical="center"/>
    </xf>
    <xf numFmtId="0" fontId="18" fillId="0" borderId="18" xfId="298" applyFont="1" applyFill="1" applyBorder="1">
      <alignment horizontal="right" vertical="center"/>
    </xf>
    <xf numFmtId="1" fontId="12" fillId="0" borderId="11" xfId="303" applyNumberFormat="1" applyFont="1" applyFill="1" applyBorder="1" applyAlignment="1">
      <alignment vertical="center" shrinkToFit="1"/>
    </xf>
    <xf numFmtId="1" fontId="12" fillId="0" borderId="11" xfId="304" applyNumberFormat="1" applyFont="1" applyFill="1" applyBorder="1" applyAlignment="1">
      <alignment vertical="center" shrinkToFit="1"/>
    </xf>
    <xf numFmtId="177" fontId="9" fillId="0" borderId="11" xfId="284" applyNumberFormat="1" applyFont="1" applyFill="1" applyBorder="1">
      <alignment vertical="center" shrinkToFit="1"/>
    </xf>
    <xf numFmtId="177" fontId="9" fillId="0" borderId="11" xfId="304" applyNumberFormat="1" applyFont="1" applyFill="1" applyBorder="1" applyAlignment="1">
      <alignment vertical="center" shrinkToFit="1"/>
    </xf>
    <xf numFmtId="0" fontId="9" fillId="0" borderId="11" xfId="299" applyFont="1" applyFill="1" applyBorder="1">
      <alignment vertical="center"/>
    </xf>
    <xf numFmtId="182" fontId="9" fillId="0" borderId="11" xfId="304" applyNumberFormat="1" applyFont="1" applyFill="1" applyBorder="1" applyAlignment="1">
      <alignment horizontal="left" vertical="center"/>
    </xf>
    <xf numFmtId="182" fontId="32" fillId="0" borderId="11" xfId="300" applyNumberFormat="1" applyFont="1" applyFill="1" applyBorder="1">
      <alignment vertical="center"/>
    </xf>
    <xf numFmtId="0" fontId="32" fillId="0" borderId="11" xfId="301" applyFont="1" applyFill="1" applyBorder="1">
      <alignment vertical="center"/>
    </xf>
    <xf numFmtId="1" fontId="19" fillId="0" borderId="11" xfId="304" applyNumberFormat="1" applyFont="1" applyFill="1" applyBorder="1" applyAlignment="1">
      <alignment horizontal="left" vertical="center"/>
    </xf>
    <xf numFmtId="0" fontId="9" fillId="0" borderId="11" xfId="304" applyFont="1" applyFill="1" applyBorder="1" applyAlignment="1">
      <alignment horizontal="left" vertical="center"/>
    </xf>
    <xf numFmtId="0" fontId="9" fillId="0" borderId="0" xfId="87" applyFont="1" applyFill="1">
      <alignment horizontal="left" vertical="center"/>
    </xf>
    <xf numFmtId="0" fontId="9" fillId="0" borderId="0" xfId="88" applyFont="1" applyFill="1">
      <alignment vertical="center"/>
    </xf>
    <xf numFmtId="0" fontId="9" fillId="0" borderId="0" xfId="89" applyFont="1" applyFill="1">
      <alignment horizontal="right" vertical="center"/>
    </xf>
    <xf numFmtId="0" fontId="2" fillId="0" borderId="0" xfId="83" applyFont="1" applyFill="1">
      <alignment horizontal="center" vertical="center"/>
    </xf>
    <xf numFmtId="0" fontId="9" fillId="0" borderId="18" xfId="90" applyFont="1" applyFill="1" applyBorder="1">
      <alignment horizontal="right" vertical="center"/>
    </xf>
    <xf numFmtId="0" fontId="8" fillId="0" borderId="15" xfId="91" applyFont="1" applyFill="1" applyBorder="1">
      <alignment horizontal="center" vertical="center"/>
    </xf>
    <xf numFmtId="0" fontId="8" fillId="0" borderId="17" xfId="92" applyFont="1" applyFill="1" applyBorder="1">
      <alignment horizontal="center" vertical="center"/>
    </xf>
    <xf numFmtId="0" fontId="11" fillId="0" borderId="12" xfId="107" applyFont="1" applyFill="1" applyBorder="1">
      <alignment horizontal="center" vertical="center" wrapText="1"/>
    </xf>
    <xf numFmtId="0" fontId="12" fillId="0" borderId="12" xfId="108" applyFont="1" applyFill="1" applyBorder="1">
      <alignment horizontal="center" vertical="center" wrapText="1"/>
    </xf>
    <xf numFmtId="0" fontId="9" fillId="0" borderId="15" xfId="93" applyFont="1" applyFill="1" applyBorder="1">
      <alignment horizontal="center" vertical="center" wrapText="1"/>
    </xf>
    <xf numFmtId="0" fontId="9" fillId="0" borderId="16" xfId="94" applyFont="1" applyFill="1" applyBorder="1">
      <alignment horizontal="center" vertical="center" wrapText="1"/>
    </xf>
    <xf numFmtId="0" fontId="9" fillId="0" borderId="17" xfId="95" applyFont="1" applyFill="1" applyBorder="1">
      <alignment horizontal="center" vertical="center" wrapText="1"/>
    </xf>
    <xf numFmtId="0" fontId="8" fillId="0" borderId="11" xfId="86" applyFont="1" applyFill="1" applyBorder="1">
      <alignment horizontal="center" vertical="center" wrapText="1"/>
    </xf>
    <xf numFmtId="0" fontId="8" fillId="0" borderId="11" xfId="85" applyFont="1" applyFill="1" applyBorder="1">
      <alignment horizontal="center" vertical="center"/>
    </xf>
    <xf numFmtId="0" fontId="12" fillId="0" borderId="14" xfId="109" applyFont="1" applyFill="1" applyBorder="1">
      <alignment horizontal="center" vertical="center" wrapText="1"/>
    </xf>
    <xf numFmtId="0" fontId="9" fillId="0" borderId="11" xfId="84" applyFont="1" applyFill="1" applyBorder="1">
      <alignment horizontal="center" vertical="center" wrapText="1"/>
    </xf>
    <xf numFmtId="0" fontId="12" fillId="0" borderId="11" xfId="110" applyFont="1" applyFill="1" applyBorder="1">
      <alignment horizontal="center" vertical="center" wrapText="1"/>
    </xf>
    <xf numFmtId="0" fontId="9" fillId="0" borderId="11" xfId="96" applyFont="1" applyFill="1" applyBorder="1">
      <alignment horizontal="center" vertical="center" wrapText="1"/>
    </xf>
    <xf numFmtId="49" fontId="9" fillId="0" borderId="11" xfId="97" applyNumberFormat="1" applyFont="1" applyFill="1" applyBorder="1">
      <alignment horizontal="left" vertical="center"/>
    </xf>
    <xf numFmtId="178" fontId="10" fillId="0" borderId="17" xfId="98" applyNumberFormat="1" applyFont="1" applyFill="1" applyBorder="1">
      <alignment horizontal="left" vertical="center"/>
    </xf>
    <xf numFmtId="1" fontId="12" fillId="0" borderId="11" xfId="147" applyNumberFormat="1" applyFont="1" applyFill="1" applyBorder="1" applyAlignment="1">
      <alignment vertical="center" shrinkToFit="1"/>
    </xf>
    <xf numFmtId="179" fontId="9" fillId="0" borderId="11" xfId="99" applyNumberFormat="1" applyFont="1" applyFill="1" applyBorder="1">
      <alignment vertical="center" shrinkToFit="1"/>
    </xf>
    <xf numFmtId="179" fontId="9" fillId="0" borderId="11" xfId="111" applyNumberFormat="1" applyFont="1" applyFill="1" applyBorder="1">
      <alignment vertical="center" shrinkToFit="1"/>
    </xf>
    <xf numFmtId="180" fontId="10" fillId="0" borderId="17" xfId="100" applyNumberFormat="1" applyFont="1" applyFill="1" applyBorder="1">
      <alignment horizontal="left" vertical="center"/>
    </xf>
    <xf numFmtId="0" fontId="10" fillId="0" borderId="17" xfId="101" applyFont="1" applyFill="1" applyBorder="1">
      <alignment vertical="center"/>
    </xf>
    <xf numFmtId="178" fontId="10" fillId="0" borderId="20" xfId="102" applyNumberFormat="1" applyFont="1" applyFill="1" applyBorder="1">
      <alignment horizontal="left" vertical="center"/>
    </xf>
    <xf numFmtId="180" fontId="10" fillId="0" borderId="20" xfId="103" applyNumberFormat="1" applyFont="1" applyFill="1" applyBorder="1">
      <alignment horizontal="left" vertical="center"/>
    </xf>
    <xf numFmtId="1" fontId="20" fillId="0" borderId="11" xfId="147" applyNumberFormat="1" applyFont="1" applyFill="1" applyBorder="1" applyAlignment="1">
      <alignment vertical="center" shrinkToFit="1"/>
    </xf>
    <xf numFmtId="0" fontId="31" fillId="0" borderId="11" xfId="0" applyFont="1" applyFill="1" applyBorder="1" applyAlignment="1">
      <alignment horizontal="left" vertical="top"/>
    </xf>
    <xf numFmtId="0" fontId="31" fillId="0" borderId="11" xfId="112" applyFont="1" applyFill="1" applyBorder="1">
      <alignment vertical="top"/>
    </xf>
    <xf numFmtId="1" fontId="31" fillId="0" borderId="11" xfId="0" applyNumberFormat="1" applyFont="1" applyFill="1" applyBorder="1" applyAlignment="1">
      <alignment vertical="top"/>
    </xf>
    <xf numFmtId="49" fontId="9" fillId="0" borderId="11" xfId="104" applyNumberFormat="1" applyFont="1" applyFill="1" applyBorder="1">
      <alignment horizontal="left" vertical="center"/>
    </xf>
    <xf numFmtId="0" fontId="34" fillId="0" borderId="17" xfId="113" applyFont="1" applyFill="1" applyBorder="1">
      <alignment vertical="center"/>
    </xf>
    <xf numFmtId="0" fontId="39" fillId="0" borderId="0" xfId="114" applyFont="1" applyFill="1">
      <alignment vertical="top"/>
    </xf>
    <xf numFmtId="0" fontId="9" fillId="0" borderId="11" xfId="0" applyFont="1" applyFill="1" applyBorder="1" applyAlignment="1">
      <alignment horizontal="left" vertical="top"/>
    </xf>
    <xf numFmtId="0" fontId="31" fillId="0" borderId="11" xfId="115" applyFont="1" applyFill="1" applyBorder="1">
      <alignment vertical="top"/>
    </xf>
    <xf numFmtId="0" fontId="10" fillId="0" borderId="16" xfId="105" applyFont="1" applyFill="1" applyBorder="1">
      <alignment vertical="center"/>
    </xf>
    <xf numFmtId="0" fontId="0" fillId="0" borderId="11" xfId="116" applyFont="1" applyFill="1" applyBorder="1">
      <alignment vertical="center"/>
    </xf>
    <xf numFmtId="0" fontId="39" fillId="0" borderId="0" xfId="0" applyFont="1" applyFill="1">
      <alignment vertical="center"/>
    </xf>
    <xf numFmtId="0" fontId="39" fillId="0" borderId="0" xfId="117" applyFont="1" applyFill="1">
      <alignment vertical="top"/>
    </xf>
    <xf numFmtId="49" fontId="9" fillId="0" borderId="11" xfId="118" applyNumberFormat="1" applyFont="1" applyFill="1" applyBorder="1">
      <alignment horizontal="left" vertical="center"/>
    </xf>
    <xf numFmtId="0" fontId="10" fillId="0" borderId="0" xfId="106" applyFont="1" applyFill="1">
      <alignment vertical="center"/>
    </xf>
    <xf numFmtId="49" fontId="12" fillId="2" borderId="11" xfId="119" applyNumberFormat="1" applyFont="1" applyFill="1" applyBorder="1">
      <alignment horizontal="left" vertical="center"/>
    </xf>
    <xf numFmtId="49" fontId="7" fillId="2" borderId="15" xfId="132" applyNumberFormat="1" applyFont="1" applyFill="1" applyBorder="1">
      <alignment vertical="center"/>
    </xf>
    <xf numFmtId="1" fontId="12" fillId="2" borderId="11" xfId="0" applyNumberFormat="1" applyFont="1" applyFill="1" applyBorder="1" applyAlignment="1">
      <alignment vertical="center" shrinkToFit="1"/>
    </xf>
    <xf numFmtId="1" fontId="12" fillId="2" borderId="11" xfId="147" applyNumberFormat="1" applyFont="1" applyFill="1" applyBorder="1" applyAlignment="1">
      <alignment vertical="center" shrinkToFit="1"/>
    </xf>
    <xf numFmtId="179" fontId="9" fillId="3" borderId="11" xfId="111" applyNumberFormat="1" applyFont="1" applyFill="1" applyBorder="1">
      <alignment vertical="center" shrinkToFit="1"/>
    </xf>
    <xf numFmtId="49" fontId="12" fillId="2" borderId="11" xfId="124" applyNumberFormat="1" applyFont="1" applyFill="1" applyBorder="1">
      <alignment horizontal="left" vertical="center"/>
    </xf>
    <xf numFmtId="49" fontId="7" fillId="2" borderId="15" xfId="137" applyNumberFormat="1" applyFont="1" applyFill="1" applyBorder="1">
      <alignment vertical="center"/>
    </xf>
    <xf numFmtId="176" fontId="12" fillId="2" borderId="11" xfId="145" applyNumberFormat="1" applyFont="1" applyFill="1" applyBorder="1">
      <alignment vertical="center" shrinkToFit="1"/>
    </xf>
    <xf numFmtId="176" fontId="12" fillId="2" borderId="11" xfId="146" applyNumberFormat="1" applyFont="1" applyFill="1" applyBorder="1">
      <alignment vertical="center" shrinkToFit="1"/>
    </xf>
    <xf numFmtId="49" fontId="12" fillId="2" borderId="11" xfId="125" applyNumberFormat="1" applyFont="1" applyFill="1" applyBorder="1">
      <alignment horizontal="left" vertical="center"/>
    </xf>
    <xf numFmtId="49" fontId="7" fillId="2" borderId="15" xfId="138" applyNumberFormat="1" applyFont="1" applyFill="1" applyBorder="1">
      <alignment vertical="center"/>
    </xf>
    <xf numFmtId="49" fontId="12" fillId="2" borderId="11" xfId="126" applyNumberFormat="1" applyFont="1" applyFill="1" applyBorder="1">
      <alignment horizontal="left" vertical="center"/>
    </xf>
    <xf numFmtId="49" fontId="7" fillId="2" borderId="15" xfId="139" applyNumberFormat="1" applyFont="1" applyFill="1" applyBorder="1">
      <alignment vertical="center"/>
    </xf>
    <xf numFmtId="49" fontId="12" fillId="2" borderId="11" xfId="127" applyNumberFormat="1" applyFont="1" applyFill="1" applyBorder="1">
      <alignment horizontal="left" vertical="center"/>
    </xf>
    <xf numFmtId="49" fontId="7" fillId="2" borderId="15" xfId="140" applyNumberFormat="1" applyFont="1" applyFill="1" applyBorder="1">
      <alignment vertical="center"/>
    </xf>
    <xf numFmtId="49" fontId="12" fillId="2" borderId="11" xfId="128" applyNumberFormat="1" applyFont="1" applyFill="1" applyBorder="1">
      <alignment horizontal="left" vertical="center"/>
    </xf>
    <xf numFmtId="49" fontId="7" fillId="2" borderId="15" xfId="141" applyNumberFormat="1" applyFont="1" applyFill="1" applyBorder="1">
      <alignment vertical="center"/>
    </xf>
    <xf numFmtId="49" fontId="12" fillId="2" borderId="11" xfId="129" applyNumberFormat="1" applyFont="1" applyFill="1" applyBorder="1">
      <alignment horizontal="left" vertical="center"/>
    </xf>
    <xf numFmtId="49" fontId="7" fillId="2" borderId="15" xfId="142" applyNumberFormat="1" applyFont="1" applyFill="1" applyBorder="1">
      <alignment vertical="center"/>
    </xf>
    <xf numFmtId="49" fontId="12" fillId="2" borderId="11" xfId="130" applyNumberFormat="1" applyFont="1" applyFill="1" applyBorder="1">
      <alignment horizontal="left" vertical="center"/>
    </xf>
    <xf numFmtId="49" fontId="7" fillId="2" borderId="15" xfId="143" applyNumberFormat="1" applyFont="1" applyFill="1" applyBorder="1">
      <alignment vertical="center"/>
    </xf>
    <xf numFmtId="49" fontId="12" fillId="2" borderId="11" xfId="131" applyNumberFormat="1" applyFont="1" applyFill="1" applyBorder="1">
      <alignment horizontal="left" vertical="center"/>
    </xf>
    <xf numFmtId="49" fontId="7" fillId="2" borderId="15" xfId="144" applyNumberFormat="1" applyFont="1" applyFill="1" applyBorder="1">
      <alignment vertical="center"/>
    </xf>
    <xf numFmtId="49" fontId="12" fillId="2" borderId="11" xfId="120" applyNumberFormat="1" applyFont="1" applyFill="1" applyBorder="1">
      <alignment horizontal="left" vertical="center"/>
    </xf>
    <xf numFmtId="49" fontId="7" fillId="2" borderId="15" xfId="133" applyNumberFormat="1" applyFont="1" applyFill="1" applyBorder="1">
      <alignment vertical="center"/>
    </xf>
    <xf numFmtId="49" fontId="12" fillId="2" borderId="11" xfId="121" applyNumberFormat="1" applyFont="1" applyFill="1" applyBorder="1">
      <alignment horizontal="left" vertical="center"/>
    </xf>
    <xf numFmtId="49" fontId="7" fillId="2" borderId="15" xfId="134" applyNumberFormat="1" applyFont="1" applyFill="1" applyBorder="1">
      <alignment vertical="center"/>
    </xf>
    <xf numFmtId="49" fontId="12" fillId="2" borderId="11" xfId="122" applyNumberFormat="1" applyFont="1" applyFill="1" applyBorder="1">
      <alignment horizontal="left" vertical="center"/>
    </xf>
    <xf numFmtId="49" fontId="7" fillId="2" borderId="15" xfId="135" applyNumberFormat="1" applyFont="1" applyFill="1" applyBorder="1">
      <alignment vertical="center"/>
    </xf>
    <xf numFmtId="49" fontId="12" fillId="2" borderId="11" xfId="123" applyNumberFormat="1" applyFont="1" applyFill="1" applyBorder="1">
      <alignment horizontal="left" vertical="center"/>
    </xf>
    <xf numFmtId="49" fontId="7" fillId="2" borderId="15" xfId="136" applyNumberFormat="1" applyFont="1" applyFill="1" applyBorder="1">
      <alignment vertical="center"/>
    </xf>
    <xf numFmtId="0" fontId="8" fillId="0" borderId="0" xfId="165" applyFont="1" applyFill="1">
      <alignment horizontal="left" vertical="center"/>
    </xf>
    <xf numFmtId="0" fontId="9" fillId="0" borderId="0" xfId="154" applyFont="1" applyFill="1">
      <alignment vertical="center"/>
    </xf>
    <xf numFmtId="0" fontId="18" fillId="0" borderId="0" xfId="166" applyFont="1" applyFill="1">
      <alignment horizontal="right" vertical="center"/>
    </xf>
    <xf numFmtId="0" fontId="2" fillId="0" borderId="0" xfId="149" applyFont="1" applyFill="1">
      <alignment horizontal="center" vertical="center"/>
    </xf>
    <xf numFmtId="0" fontId="18" fillId="0" borderId="0" xfId="167" applyFont="1" applyFill="1">
      <alignment horizontal="left" vertical="center"/>
    </xf>
    <xf numFmtId="0" fontId="9" fillId="0" borderId="0" xfId="155" applyFont="1" applyFill="1">
      <alignment horizontal="right" vertical="center"/>
    </xf>
    <xf numFmtId="0" fontId="8" fillId="0" borderId="15" xfId="156" applyFont="1" applyFill="1" applyBorder="1">
      <alignment horizontal="center" vertical="center"/>
    </xf>
    <xf numFmtId="0" fontId="8" fillId="0" borderId="17" xfId="157" applyFont="1" applyFill="1" applyBorder="1">
      <alignment horizontal="center" vertical="center"/>
    </xf>
    <xf numFmtId="0" fontId="11" fillId="0" borderId="12" xfId="169" applyFont="1" applyFill="1" applyBorder="1">
      <alignment horizontal="center" vertical="center" wrapText="1"/>
    </xf>
    <xf numFmtId="0" fontId="12" fillId="0" borderId="12" xfId="170" applyFont="1" applyFill="1" applyBorder="1">
      <alignment horizontal="center" vertical="center" wrapText="1"/>
    </xf>
    <xf numFmtId="0" fontId="9" fillId="0" borderId="15" xfId="158" applyFont="1" applyFill="1" applyBorder="1">
      <alignment horizontal="center" vertical="center" wrapText="1"/>
    </xf>
    <xf numFmtId="0" fontId="9" fillId="0" borderId="16" xfId="159" applyFont="1" applyFill="1" applyBorder="1">
      <alignment horizontal="center" vertical="center" wrapText="1"/>
    </xf>
    <xf numFmtId="0" fontId="9" fillId="0" borderId="17" xfId="160" applyFont="1" applyFill="1" applyBorder="1">
      <alignment horizontal="center" vertical="center" wrapText="1"/>
    </xf>
    <xf numFmtId="0" fontId="8" fillId="0" borderId="11" xfId="153" applyFont="1" applyFill="1" applyBorder="1">
      <alignment horizontal="center" vertical="center" wrapText="1"/>
    </xf>
    <xf numFmtId="0" fontId="8" fillId="0" borderId="11" xfId="152" applyFont="1" applyFill="1" applyBorder="1">
      <alignment horizontal="center" vertical="center"/>
    </xf>
    <xf numFmtId="0" fontId="12" fillId="0" borderId="14" xfId="171" applyFont="1" applyFill="1" applyBorder="1">
      <alignment horizontal="center" vertical="center" wrapText="1"/>
    </xf>
    <xf numFmtId="0" fontId="12" fillId="0" borderId="14" xfId="172" applyFont="1" applyFill="1" applyBorder="1">
      <alignment horizontal="center" vertical="center" wrapText="1"/>
    </xf>
    <xf numFmtId="0" fontId="9" fillId="0" borderId="11" xfId="150" applyFont="1" applyFill="1" applyBorder="1">
      <alignment horizontal="center" vertical="center" wrapText="1"/>
    </xf>
    <xf numFmtId="0" fontId="12" fillId="0" borderId="11" xfId="173" applyFont="1" applyFill="1" applyBorder="1">
      <alignment horizontal="center" vertical="center" wrapText="1"/>
    </xf>
    <xf numFmtId="0" fontId="9" fillId="0" borderId="11" xfId="161" applyFont="1" applyFill="1" applyBorder="1">
      <alignment horizontal="center" vertical="center" wrapText="1"/>
    </xf>
    <xf numFmtId="49" fontId="9" fillId="0" borderId="11" xfId="162" applyNumberFormat="1" applyFont="1" applyFill="1" applyBorder="1">
      <alignment horizontal="left" vertical="center"/>
    </xf>
    <xf numFmtId="0" fontId="10" fillId="0" borderId="17" xfId="164" applyFont="1" applyFill="1" applyBorder="1">
      <alignment vertical="center"/>
    </xf>
    <xf numFmtId="179" fontId="9" fillId="0" borderId="11" xfId="163" applyNumberFormat="1" applyFont="1" applyFill="1" applyBorder="1">
      <alignment vertical="center" shrinkToFit="1"/>
    </xf>
    <xf numFmtId="179" fontId="9" fillId="0" borderId="11" xfId="174" applyNumberFormat="1" applyFont="1" applyFill="1" applyBorder="1">
      <alignment vertical="center" shrinkToFit="1"/>
    </xf>
    <xf numFmtId="10" fontId="31" fillId="0" borderId="11" xfId="0" applyNumberFormat="1" applyFont="1" applyFill="1" applyBorder="1" applyAlignment="1">
      <alignment vertical="top"/>
    </xf>
    <xf numFmtId="0" fontId="31" fillId="0" borderId="11" xfId="175" applyFont="1" applyFill="1" applyBorder="1">
      <alignment vertical="top"/>
    </xf>
    <xf numFmtId="0" fontId="34" fillId="0" borderId="17" xfId="0" applyFont="1" applyFill="1" applyBorder="1">
      <alignment vertical="center"/>
    </xf>
    <xf numFmtId="0" fontId="9" fillId="0" borderId="11" xfId="151" applyFont="1" applyFill="1" applyBorder="1">
      <alignment horizontal="left" vertical="center"/>
    </xf>
    <xf numFmtId="0" fontId="21" fillId="0" borderId="17" xfId="168" applyFont="1" applyFill="1" applyBorder="1">
      <alignment vertical="center"/>
    </xf>
    <xf numFmtId="0" fontId="11" fillId="0" borderId="0" xfId="363" applyFont="1" applyFill="1" applyAlignment="1">
      <alignment vertical="center"/>
    </xf>
    <xf numFmtId="0" fontId="12" fillId="0" borderId="0" xfId="363" applyFont="1" applyFill="1" applyAlignment="1">
      <alignment vertical="center"/>
    </xf>
    <xf numFmtId="0" fontId="12" fillId="0" borderId="0" xfId="363" applyFont="1" applyFill="1" applyAlignment="1">
      <alignment vertical="center" wrapText="1"/>
    </xf>
    <xf numFmtId="0" fontId="13" fillId="0" borderId="0" xfId="363" applyFont="1" applyFill="1" applyAlignment="1">
      <alignment horizontal="center" vertical="center"/>
    </xf>
    <xf numFmtId="0" fontId="13" fillId="0" borderId="0" xfId="363" applyFont="1" applyFill="1" applyAlignment="1">
      <alignment horizontal="center" vertical="center" wrapText="1"/>
    </xf>
    <xf numFmtId="0" fontId="7" fillId="0" borderId="18" xfId="363" applyFont="1" applyFill="1" applyBorder="1" applyAlignment="1">
      <alignment horizontal="right" vertical="center" wrapText="1"/>
    </xf>
    <xf numFmtId="0" fontId="12" fillId="0" borderId="15" xfId="363" applyFont="1" applyFill="1" applyBorder="1" applyAlignment="1">
      <alignment horizontal="center" vertical="center"/>
    </xf>
    <xf numFmtId="0" fontId="12" fillId="0" borderId="17" xfId="363" applyFont="1" applyFill="1" applyBorder="1" applyAlignment="1">
      <alignment horizontal="center" vertical="center"/>
    </xf>
    <xf numFmtId="0" fontId="11" fillId="0" borderId="12" xfId="363" applyFont="1" applyFill="1" applyBorder="1" applyAlignment="1">
      <alignment horizontal="center" vertical="center" wrapText="1"/>
    </xf>
    <xf numFmtId="0" fontId="12" fillId="0" borderId="12" xfId="363" applyFont="1" applyFill="1" applyBorder="1" applyAlignment="1">
      <alignment horizontal="center" vertical="center" wrapText="1"/>
    </xf>
    <xf numFmtId="0" fontId="12" fillId="0" borderId="15" xfId="363" applyFont="1" applyFill="1" applyBorder="1" applyAlignment="1">
      <alignment horizontal="center" vertical="center" wrapText="1"/>
    </xf>
    <xf numFmtId="0" fontId="12" fillId="0" borderId="16" xfId="363" applyFont="1" applyFill="1" applyBorder="1" applyAlignment="1">
      <alignment horizontal="center" vertical="center" wrapText="1"/>
    </xf>
    <xf numFmtId="0" fontId="12" fillId="0" borderId="17" xfId="363" applyFont="1" applyFill="1" applyBorder="1" applyAlignment="1">
      <alignment horizontal="center" vertical="center" wrapText="1"/>
    </xf>
    <xf numFmtId="0" fontId="11" fillId="0" borderId="11" xfId="363" applyFont="1" applyFill="1" applyBorder="1" applyAlignment="1">
      <alignment horizontal="center" vertical="center" wrapText="1"/>
    </xf>
    <xf numFmtId="0" fontId="11" fillId="0" borderId="11" xfId="363" applyFont="1" applyFill="1" applyBorder="1" applyAlignment="1">
      <alignment horizontal="center" vertical="center"/>
    </xf>
    <xf numFmtId="0" fontId="12" fillId="0" borderId="14" xfId="363" applyFont="1" applyFill="1" applyBorder="1" applyAlignment="1">
      <alignment horizontal="center" vertical="center" wrapText="1"/>
    </xf>
    <xf numFmtId="0" fontId="12" fillId="0" borderId="11" xfId="363" applyFont="1" applyFill="1" applyBorder="1" applyAlignment="1">
      <alignment horizontal="center" vertical="center" wrapText="1"/>
    </xf>
    <xf numFmtId="0" fontId="12" fillId="0" borderId="11" xfId="362" applyFont="1" applyFill="1" applyBorder="1" applyAlignment="1">
      <alignment horizontal="center" vertical="center" wrapText="1"/>
    </xf>
    <xf numFmtId="0" fontId="21" fillId="0" borderId="11" xfId="347" applyFont="1" applyFill="1" applyBorder="1">
      <alignment horizontal="left" vertical="center"/>
    </xf>
    <xf numFmtId="0" fontId="24" fillId="0" borderId="11" xfId="348" applyFont="1" applyFill="1" applyBorder="1">
      <alignment vertical="center"/>
    </xf>
    <xf numFmtId="1" fontId="21" fillId="0" borderId="11" xfId="363" applyNumberFormat="1" applyFont="1" applyFill="1" applyBorder="1" applyAlignment="1">
      <alignment vertical="center" shrinkToFit="1"/>
    </xf>
    <xf numFmtId="179" fontId="21" fillId="0" borderId="11" xfId="349" applyNumberFormat="1" applyFont="1" applyFill="1" applyBorder="1">
      <alignment vertical="center" shrinkToFit="1"/>
    </xf>
    <xf numFmtId="0" fontId="9" fillId="0" borderId="11" xfId="361" applyFont="1" applyFill="1" applyBorder="1">
      <alignment horizontal="left" vertical="center"/>
    </xf>
    <xf numFmtId="0" fontId="10" fillId="0" borderId="11" xfId="360" applyFont="1" applyFill="1" applyBorder="1">
      <alignment vertical="center"/>
    </xf>
    <xf numFmtId="1" fontId="9" fillId="0" borderId="11" xfId="363" applyNumberFormat="1" applyFont="1" applyFill="1" applyBorder="1" applyAlignment="1">
      <alignment vertical="center" shrinkToFit="1"/>
    </xf>
    <xf numFmtId="179" fontId="21" fillId="0" borderId="11" xfId="363" applyNumberFormat="1" applyFont="1" applyFill="1" applyBorder="1" applyAlignment="1">
      <alignment vertical="center" shrinkToFit="1"/>
    </xf>
    <xf numFmtId="1" fontId="9" fillId="0" borderId="0" xfId="363" applyNumberFormat="1" applyFont="1" applyFill="1" applyAlignment="1">
      <alignment vertical="center" shrinkToFit="1"/>
    </xf>
    <xf numFmtId="0" fontId="9" fillId="0" borderId="11" xfId="350" applyFont="1" applyFill="1" applyBorder="1">
      <alignment horizontal="left" vertical="center"/>
      <protection locked="0"/>
    </xf>
    <xf numFmtId="0" fontId="10" fillId="0" borderId="11" xfId="352" applyFont="1" applyFill="1" applyBorder="1">
      <alignment vertical="center"/>
      <protection locked="0"/>
    </xf>
    <xf numFmtId="0" fontId="9" fillId="0" borderId="11" xfId="351" applyFont="1" applyFill="1" applyBorder="1">
      <alignment horizontal="left" vertical="center"/>
      <protection locked="0"/>
    </xf>
    <xf numFmtId="0" fontId="10" fillId="0" borderId="11" xfId="353" applyFont="1" applyFill="1" applyBorder="1">
      <alignment vertical="center"/>
      <protection locked="0"/>
    </xf>
    <xf numFmtId="0" fontId="9" fillId="0" borderId="11" xfId="363" applyFont="1" applyFill="1" applyBorder="1" applyAlignment="1">
      <alignment horizontal="left" vertical="center"/>
    </xf>
    <xf numFmtId="0" fontId="10" fillId="0" borderId="11" xfId="363" applyFont="1" applyFill="1" applyBorder="1" applyAlignment="1">
      <alignment vertical="center"/>
    </xf>
    <xf numFmtId="0" fontId="9" fillId="0" borderId="11" xfId="354" applyFont="1" applyFill="1" applyBorder="1">
      <alignment horizontal="left" vertical="center"/>
      <protection locked="0"/>
    </xf>
    <xf numFmtId="0" fontId="10" fillId="0" borderId="11" xfId="356" applyFont="1" applyFill="1" applyBorder="1">
      <alignment vertical="center"/>
      <protection locked="0"/>
    </xf>
    <xf numFmtId="0" fontId="9" fillId="0" borderId="11" xfId="355" applyFont="1" applyFill="1" applyBorder="1">
      <alignment horizontal="left" vertical="center"/>
      <protection locked="0"/>
    </xf>
    <xf numFmtId="0" fontId="9" fillId="0" borderId="11" xfId="357" applyFont="1" applyFill="1" applyBorder="1">
      <alignment vertical="center"/>
      <protection locked="0"/>
    </xf>
    <xf numFmtId="0" fontId="24" fillId="0" borderId="15" xfId="358" applyFont="1" applyFill="1" applyBorder="1">
      <alignment vertical="center"/>
    </xf>
    <xf numFmtId="0" fontId="24" fillId="0" borderId="17" xfId="359" applyFont="1" applyFill="1" applyBorder="1">
      <alignment vertical="center"/>
    </xf>
    <xf numFmtId="0" fontId="40" fillId="4" borderId="0" xfId="538" applyFill="1" applyAlignment="1" applyProtection="1">
      <alignment vertical="center"/>
      <protection locked="0"/>
    </xf>
    <xf numFmtId="0" fontId="41" fillId="4" borderId="0" xfId="538" applyFont="1" applyFill="1" applyAlignment="1" applyProtection="1">
      <alignment vertical="center"/>
      <protection locked="0"/>
    </xf>
    <xf numFmtId="0" fontId="42" fillId="4" borderId="0" xfId="538" applyFont="1" applyFill="1" applyAlignment="1" applyProtection="1">
      <alignment vertical="center"/>
      <protection locked="0"/>
    </xf>
    <xf numFmtId="0" fontId="43" fillId="4" borderId="0" xfId="538" applyFont="1" applyFill="1" applyAlignment="1" applyProtection="1">
      <alignment horizontal="center" vertical="center"/>
      <protection locked="0"/>
    </xf>
    <xf numFmtId="0" fontId="44" fillId="4" borderId="0" xfId="538" applyFont="1" applyFill="1" applyAlignment="1" applyProtection="1">
      <alignment horizontal="left" vertical="center"/>
      <protection locked="0"/>
    </xf>
    <xf numFmtId="0" fontId="45" fillId="4" borderId="0" xfId="536" applyFont="1" applyFill="1" applyAlignment="1">
      <alignment vertical="center"/>
    </xf>
    <xf numFmtId="0" fontId="46" fillId="4" borderId="0" xfId="536" applyFont="1" applyFill="1" applyAlignment="1">
      <alignment horizontal="center" vertical="center" wrapText="1"/>
    </xf>
    <xf numFmtId="0" fontId="46" fillId="4" borderId="0" xfId="536" applyFont="1" applyFill="1" applyAlignment="1">
      <alignment horizontal="center" vertical="center"/>
    </xf>
    <xf numFmtId="0" fontId="47" fillId="4" borderId="0" xfId="536" applyFont="1" applyFill="1" applyAlignment="1">
      <alignment vertical="center"/>
    </xf>
    <xf numFmtId="0" fontId="45" fillId="4" borderId="0" xfId="536" applyFont="1" applyFill="1" applyAlignment="1" applyProtection="1">
      <alignment vertical="center"/>
      <protection hidden="1"/>
    </xf>
    <xf numFmtId="0" fontId="47" fillId="4" borderId="0" xfId="536" applyFont="1" applyFill="1" applyAlignment="1" applyProtection="1">
      <alignment vertical="center"/>
      <protection locked="0"/>
    </xf>
    <xf numFmtId="0" fontId="48" fillId="4" borderId="0" xfId="536" applyFont="1" applyFill="1" applyAlignment="1">
      <alignment horizontal="center" vertical="center"/>
    </xf>
    <xf numFmtId="49" fontId="47" fillId="4" borderId="0" xfId="536" applyNumberFormat="1" applyFont="1" applyFill="1" applyAlignment="1">
      <alignment horizontal="left" vertical="center"/>
    </xf>
    <xf numFmtId="49" fontId="49" fillId="4" borderId="0" xfId="536" applyNumberFormat="1" applyFont="1" applyFill="1" applyAlignment="1">
      <alignment horizontal="left" vertical="center"/>
    </xf>
  </cellXfs>
  <cellStyles count="53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表八___builtInStyle100" xfId="49"/>
    <cellStyle name="表八___builtInStyle101" xfId="50"/>
    <cellStyle name="表八___builtInStyle102" xfId="51"/>
    <cellStyle name="表八___builtInStyle103" xfId="52"/>
    <cellStyle name="表八___builtInStyle104" xfId="53"/>
    <cellStyle name="表八___builtInStyle105" xfId="54"/>
    <cellStyle name="表八___builtInStyle106" xfId="55"/>
    <cellStyle name="表八___builtInStyle107" xfId="56"/>
    <cellStyle name="表八___builtInStyle108" xfId="57"/>
    <cellStyle name="表八___builtInStyle109" xfId="58"/>
    <cellStyle name="表八___builtInStyle110" xfId="59"/>
    <cellStyle name="表八___builtInStyle111" xfId="60"/>
    <cellStyle name="表八___builtInStyle113" xfId="61"/>
    <cellStyle name="表八___builtInStyle114" xfId="62"/>
    <cellStyle name="表八___builtInStyle115" xfId="63"/>
    <cellStyle name="表八___builtInStyle84" xfId="64"/>
    <cellStyle name="表八___builtInStyle85" xfId="65"/>
    <cellStyle name="表八___builtInStyle86" xfId="66"/>
    <cellStyle name="表八___builtInStyle87" xfId="67"/>
    <cellStyle name="表八___builtInStyle88" xfId="68"/>
    <cellStyle name="表八___builtInStyle89" xfId="69"/>
    <cellStyle name="表八___builtInStyle90" xfId="70"/>
    <cellStyle name="表八___builtInStyle91" xfId="71"/>
    <cellStyle name="表八___builtInStyle92" xfId="72"/>
    <cellStyle name="表八___builtInStyle93" xfId="73"/>
    <cellStyle name="表八___builtInStyle94" xfId="74"/>
    <cellStyle name="表八___builtInStyle95" xfId="75"/>
    <cellStyle name="表八___builtInStyle96" xfId="76"/>
    <cellStyle name="表八___builtInStyle97" xfId="77"/>
    <cellStyle name="表八___builtInStyle98" xfId="78"/>
    <cellStyle name="表八___builtInStyle99" xfId="79"/>
    <cellStyle name="表八_常规 2 2 2" xfId="80"/>
    <cellStyle name="表八_常规 2 4" xfId="81"/>
    <cellStyle name="表二之二 （录入表）___builtInStyle100" xfId="82"/>
    <cellStyle name="表二之二 （录入表）___builtInStyle196" xfId="83"/>
    <cellStyle name="表二之二 （录入表）___builtInStyle199" xfId="84"/>
    <cellStyle name="表二之二 （录入表）___builtInStyle216" xfId="85"/>
    <cellStyle name="表二之二 （录入表）___builtInStyle217" xfId="86"/>
    <cellStyle name="表二之二 （录入表）___builtInStyle278" xfId="87"/>
    <cellStyle name="表二之二 （录入表）___builtInStyle279" xfId="88"/>
    <cellStyle name="表二之二 （录入表）___builtInStyle280" xfId="89"/>
    <cellStyle name="表二之二 （录入表）___builtInStyle281" xfId="90"/>
    <cellStyle name="表二之二 （录入表）___builtInStyle282" xfId="91"/>
    <cellStyle name="表二之二 （录入表）___builtInStyle283" xfId="92"/>
    <cellStyle name="表二之二 （录入表）___builtInStyle285" xfId="93"/>
    <cellStyle name="表二之二 （录入表）___builtInStyle286" xfId="94"/>
    <cellStyle name="表二之二 （录入表）___builtInStyle287" xfId="95"/>
    <cellStyle name="表二之二 （录入表）___builtInStyle289" xfId="96"/>
    <cellStyle name="表二之二 （录入表）___builtInStyle290" xfId="97"/>
    <cellStyle name="表二之二 （录入表）___builtInStyle291" xfId="98"/>
    <cellStyle name="表二之二 （录入表）___builtInStyle293" xfId="99"/>
    <cellStyle name="表二之二 （录入表）___builtInStyle295" xfId="100"/>
    <cellStyle name="表二之二 （录入表）___builtInStyle296" xfId="101"/>
    <cellStyle name="表二之二 （录入表）___builtInStyle297" xfId="102"/>
    <cellStyle name="表二之二 （录入表）___builtInStyle298" xfId="103"/>
    <cellStyle name="表二之二 （录入表）___builtInStyle300" xfId="104"/>
    <cellStyle name="表二之二 （录入表）___builtInStyle301" xfId="105"/>
    <cellStyle name="表二之二 （录入表）___builtInStyle302" xfId="106"/>
    <cellStyle name="表二之二 （录入表）___builtInStyle557" xfId="107"/>
    <cellStyle name="表二之二 （录入表）___builtInStyle558" xfId="108"/>
    <cellStyle name="表二之二 （录入表）___builtInStyle559" xfId="109"/>
    <cellStyle name="表二之二 （录入表）___builtInStyle560" xfId="110"/>
    <cellStyle name="表二之二 （录入表）___builtInStyle562" xfId="111"/>
    <cellStyle name="表二之二 （录入表）___builtInStyle563" xfId="112"/>
    <cellStyle name="表二之二 （录入表）___builtInStyle565" xfId="113"/>
    <cellStyle name="表二之二 （录入表）___builtInStyle566" xfId="114"/>
    <cellStyle name="表二之二 （录入表）___builtInStyle568" xfId="115"/>
    <cellStyle name="表二之二 （录入表）___builtInStyle569" xfId="116"/>
    <cellStyle name="表二之二 （录入表）___builtInStyle570" xfId="117"/>
    <cellStyle name="表二之二 （录入表）___builtInStyle571" xfId="118"/>
    <cellStyle name="表二之二 （录入表）___builtInStyle572_1" xfId="119"/>
    <cellStyle name="表二之二 （录入表）___builtInStyle572_10" xfId="120"/>
    <cellStyle name="表二之二 （录入表）___builtInStyle572_11" xfId="121"/>
    <cellStyle name="表二之二 （录入表）___builtInStyle572_12" xfId="122"/>
    <cellStyle name="表二之二 （录入表）___builtInStyle572_13" xfId="123"/>
    <cellStyle name="表二之二 （录入表）___builtInStyle572_2" xfId="124"/>
    <cellStyle name="表二之二 （录入表）___builtInStyle572_3" xfId="125"/>
    <cellStyle name="表二之二 （录入表）___builtInStyle572_4" xfId="126"/>
    <cellStyle name="表二之二 （录入表）___builtInStyle572_5" xfId="127"/>
    <cellStyle name="表二之二 （录入表）___builtInStyle572_6" xfId="128"/>
    <cellStyle name="表二之二 （录入表）___builtInStyle572_7" xfId="129"/>
    <cellStyle name="表二之二 （录入表）___builtInStyle572_8" xfId="130"/>
    <cellStyle name="表二之二 （录入表）___builtInStyle572_9" xfId="131"/>
    <cellStyle name="表二之二 （录入表）___builtInStyle573_1" xfId="132"/>
    <cellStyle name="表二之二 （录入表）___builtInStyle573_10" xfId="133"/>
    <cellStyle name="表二之二 （录入表）___builtInStyle573_11" xfId="134"/>
    <cellStyle name="表二之二 （录入表）___builtInStyle573_12" xfId="135"/>
    <cellStyle name="表二之二 （录入表）___builtInStyle573_13" xfId="136"/>
    <cellStyle name="表二之二 （录入表）___builtInStyle573_2" xfId="137"/>
    <cellStyle name="表二之二 （录入表）___builtInStyle573_3" xfId="138"/>
    <cellStyle name="表二之二 （录入表）___builtInStyle573_4" xfId="139"/>
    <cellStyle name="表二之二 （录入表）___builtInStyle573_5" xfId="140"/>
    <cellStyle name="表二之二 （录入表）___builtInStyle573_6" xfId="141"/>
    <cellStyle name="表二之二 （录入表）___builtInStyle573_7" xfId="142"/>
    <cellStyle name="表二之二 （录入表）___builtInStyle573_8" xfId="143"/>
    <cellStyle name="表二之二 （录入表）___builtInStyle573_9" xfId="144"/>
    <cellStyle name="表二之二 （录入表）___builtInStyle574" xfId="145"/>
    <cellStyle name="表二之二 （录入表）___builtInStyle575" xfId="146"/>
    <cellStyle name="表二之二 （录入表）_常规 2 4" xfId="147"/>
    <cellStyle name="表二之一（类款级汇总）___builtInStyle100" xfId="148"/>
    <cellStyle name="表二之一（类款级汇总）___builtInStyle196" xfId="149"/>
    <cellStyle name="表二之一（类款级汇总）___builtInStyle199" xfId="150"/>
    <cellStyle name="表二之一（类款级汇总）___builtInStyle207" xfId="151"/>
    <cellStyle name="表二之一（类款级汇总）___builtInStyle216" xfId="152"/>
    <cellStyle name="表二之一（类款级汇总）___builtInStyle217" xfId="153"/>
    <cellStyle name="表二之一（类款级汇总）___builtInStyle279" xfId="154"/>
    <cellStyle name="表二之一（类款级汇总）___builtInStyle280" xfId="155"/>
    <cellStyle name="表二之一（类款级汇总）___builtInStyle282" xfId="156"/>
    <cellStyle name="表二之一（类款级汇总）___builtInStyle283" xfId="157"/>
    <cellStyle name="表二之一（类款级汇总）___builtInStyle285" xfId="158"/>
    <cellStyle name="表二之一（类款级汇总）___builtInStyle286" xfId="159"/>
    <cellStyle name="表二之一（类款级汇总）___builtInStyle287" xfId="160"/>
    <cellStyle name="表二之一（类款级汇总）___builtInStyle289" xfId="161"/>
    <cellStyle name="表二之一（类款级汇总）___builtInStyle290" xfId="162"/>
    <cellStyle name="表二之一（类款级汇总）___builtInStyle293" xfId="163"/>
    <cellStyle name="表二之一（类款级汇总）___builtInStyle296" xfId="164"/>
    <cellStyle name="表二之一（类款级汇总）___builtInStyle306" xfId="165"/>
    <cellStyle name="表二之一（类款级汇总）___builtInStyle307" xfId="166"/>
    <cellStyle name="表二之一（类款级汇总）___builtInStyle308" xfId="167"/>
    <cellStyle name="表二之一（类款级汇总）___builtInStyle310" xfId="168"/>
    <cellStyle name="表二之一（类款级汇总）___builtInStyle557" xfId="169"/>
    <cellStyle name="表二之一（类款级汇总）___builtInStyle558" xfId="170"/>
    <cellStyle name="表二之一（类款级汇总）___builtInStyle559" xfId="171"/>
    <cellStyle name="表二之一（类款级汇总）___builtInStyle560" xfId="172"/>
    <cellStyle name="表二之一（类款级汇总）___builtInStyle561" xfId="173"/>
    <cellStyle name="表二之一（类款级汇总）___builtInStyle562" xfId="174"/>
    <cellStyle name="表二之一（类款级汇总）___builtInStyle563" xfId="175"/>
    <cellStyle name="表六（1）___builtInStyle30" xfId="176"/>
    <cellStyle name="表六（1）___builtInStyle63" xfId="177"/>
    <cellStyle name="表六（1）___builtInStyle64" xfId="178"/>
    <cellStyle name="表六（1）___builtInStyle72" xfId="179"/>
    <cellStyle name="表六（1）_常规 2" xfId="180"/>
    <cellStyle name="表六（2）___builtInStyle30" xfId="181"/>
    <cellStyle name="表六（2）___builtInStyle38" xfId="182"/>
    <cellStyle name="表六（2）___builtInStyle39" xfId="183"/>
    <cellStyle name="表六（2）___builtInStyle44" xfId="184"/>
    <cellStyle name="表六（2）___builtInStyle45" xfId="185"/>
    <cellStyle name="表六（2）___builtInStyle46" xfId="186"/>
    <cellStyle name="表六（2）___builtInStyle47" xfId="187"/>
    <cellStyle name="表六（2）___builtInStyle57" xfId="188"/>
    <cellStyle name="表六（2）___builtInStyle58" xfId="189"/>
    <cellStyle name="表六（2）___builtInStyle60" xfId="190"/>
    <cellStyle name="表六（2）___builtInStyle62" xfId="191"/>
    <cellStyle name="表六（2）___builtInStyle66" xfId="192"/>
    <cellStyle name="表六（2）_常规 2" xfId="193"/>
    <cellStyle name="表七（1）___builtInStyle30" xfId="194"/>
    <cellStyle name="表七（1）___builtInStyle33" xfId="195"/>
    <cellStyle name="表七（1）___builtInStyle39" xfId="196"/>
    <cellStyle name="表七（1）___builtInStyle40" xfId="197"/>
    <cellStyle name="表七（1）___builtInStyle41" xfId="198"/>
    <cellStyle name="表七（1）___builtInStyle42" xfId="199"/>
    <cellStyle name="表七（1）___builtInStyle45" xfId="200"/>
    <cellStyle name="表七（1）___builtInStyle46" xfId="201"/>
    <cellStyle name="表七（1）___builtInStyle61" xfId="202"/>
    <cellStyle name="表七（1）___builtInStyle62" xfId="203"/>
    <cellStyle name="表七（1）___builtInStyle63" xfId="204"/>
    <cellStyle name="表七（1）_常规 2" xfId="205"/>
    <cellStyle name="表七（2）___builtInStyle30" xfId="206"/>
    <cellStyle name="表七（2）___builtInStyle41" xfId="207"/>
    <cellStyle name="表七（2）___builtInStyle42" xfId="208"/>
    <cellStyle name="表七（2）___builtInStyle43" xfId="209"/>
    <cellStyle name="表七（2）___builtInStyle44" xfId="210"/>
    <cellStyle name="表七（2）___builtInStyle54" xfId="211"/>
    <cellStyle name="表七（2）___builtInStyle55" xfId="212"/>
    <cellStyle name="表七（2）___builtInStyle58" xfId="213"/>
    <cellStyle name="表七（2）___builtInStyle59" xfId="214"/>
    <cellStyle name="表七（2）___builtInStyle63" xfId="215"/>
    <cellStyle name="表七（2）___builtInStyle64" xfId="216"/>
    <cellStyle name="表七（2）_常规 2" xfId="217"/>
    <cellStyle name="表三之二（需明确收支对象级次的录入表）___builtInStyle100" xfId="218"/>
    <cellStyle name="表三之二（需明确收支对象级次的录入表）___builtInStyle106" xfId="219"/>
    <cellStyle name="表三之二（需明确收支对象级次的录入表）___builtInStyle107" xfId="220"/>
    <cellStyle name="表三之二（需明确收支对象级次的录入表）___builtInStyle120" xfId="221"/>
    <cellStyle name="表三之二（需明确收支对象级次的录入表）___builtInStyle125" xfId="222"/>
    <cellStyle name="表三之二（需明确收支对象级次的录入表）___builtInStyle127" xfId="223"/>
    <cellStyle name="表三之二（需明确收支对象级次的录入表）___builtInStyle140" xfId="224"/>
    <cellStyle name="表三之二（需明确收支对象级次的录入表）___builtInStyle154" xfId="225"/>
    <cellStyle name="表三之二（需明确收支对象级次的录入表）___builtInStyle157" xfId="226"/>
    <cellStyle name="表三之二（需明确收支对象级次的录入表）___builtInStyle160_1" xfId="227"/>
    <cellStyle name="表三之二（需明确收支对象级次的录入表）___builtInStyle160_2" xfId="228"/>
    <cellStyle name="表三之二（需明确收支对象级次的录入表）___builtInStyle160_3" xfId="229"/>
    <cellStyle name="表三之二（需明确收支对象级次的录入表）___builtInStyle160_4" xfId="230"/>
    <cellStyle name="表三之二（需明确收支对象级次的录入表）___builtInStyle160_5" xfId="231"/>
    <cellStyle name="表三之二（需明确收支对象级次的录入表）___builtInStyle160_6" xfId="232"/>
    <cellStyle name="表三之二（需明确收支对象级次的录入表）___builtInStyle161_1" xfId="233"/>
    <cellStyle name="表三之二（需明确收支对象级次的录入表）___builtInStyle161_2" xfId="234"/>
    <cellStyle name="表三之二（需明确收支对象级次的录入表）___builtInStyle161_3" xfId="235"/>
    <cellStyle name="表三之二（需明确收支对象级次的录入表）___builtInStyle161_4" xfId="236"/>
    <cellStyle name="表三之二（需明确收支对象级次的录入表）___builtInStyle161_5" xfId="237"/>
    <cellStyle name="表三之二（需明确收支对象级次的录入表）___builtInStyle161_6" xfId="238"/>
    <cellStyle name="表三之二（需明确收支对象级次的录入表）___builtInStyle166" xfId="239"/>
    <cellStyle name="表三之二（需明确收支对象级次的录入表）___builtInStyle167" xfId="240"/>
    <cellStyle name="表三之二（需明确收支对象级次的录入表）___builtInStyle168" xfId="241"/>
    <cellStyle name="表三之二（需明确收支对象级次的录入表）___builtInStyle169" xfId="242"/>
    <cellStyle name="表三之二（需明确收支对象级次的录入表）___builtInStyle170" xfId="243"/>
    <cellStyle name="表三之二（需明确收支对象级次的录入表）___builtInStyle171" xfId="244"/>
    <cellStyle name="表三之二（需明确收支对象级次的录入表）___builtInStyle172" xfId="245"/>
    <cellStyle name="表三之二（需明确收支对象级次的录入表）___builtInStyle173" xfId="246"/>
    <cellStyle name="表三之二（需明确收支对象级次的录入表）___builtInStyle84" xfId="247"/>
    <cellStyle name="表三之二（需明确收支对象级次的录入表）_常规 2 2 2" xfId="248"/>
    <cellStyle name="表三之二（需明确收支对象级次的录入表）_常规 2 4" xfId="249"/>
    <cellStyle name="表三之三（其它收支录入表）___builtInStyle100" xfId="250"/>
    <cellStyle name="表三之三（其它收支录入表）___builtInStyle106" xfId="251"/>
    <cellStyle name="表三之三（其它收支录入表）___builtInStyle107" xfId="252"/>
    <cellStyle name="表三之三（其它收支录入表）___builtInStyle120" xfId="253"/>
    <cellStyle name="表三之三（其它收支录入表）___builtInStyle125" xfId="254"/>
    <cellStyle name="表三之三（其它收支录入表）___builtInStyle127" xfId="255"/>
    <cellStyle name="表三之三（其它收支录入表）___builtInStyle140" xfId="256"/>
    <cellStyle name="表三之三（其它收支录入表）___builtInStyle141" xfId="257"/>
    <cellStyle name="表三之三（其它收支录入表）___builtInStyle154" xfId="258"/>
    <cellStyle name="表三之三（其它收支录入表）___builtInStyle155" xfId="259"/>
    <cellStyle name="表三之三（其它收支录入表）___builtInStyle156" xfId="260"/>
    <cellStyle name="表三之三（其它收支录入表）___builtInStyle157" xfId="261"/>
    <cellStyle name="表三之三（其它收支录入表）___builtInStyle159" xfId="262"/>
    <cellStyle name="表三之三（其它收支录入表）___builtInStyle160_10" xfId="263"/>
    <cellStyle name="表三之三（其它收支录入表）___builtInStyle160_11" xfId="264"/>
    <cellStyle name="表三之三（其它收支录入表）___builtInStyle160_12" xfId="265"/>
    <cellStyle name="表三之三（其它收支录入表）___builtInStyle160_13" xfId="266"/>
    <cellStyle name="表三之三（其它收支录入表）___builtInStyle160_14" xfId="267"/>
    <cellStyle name="表三之三（其它收支录入表）___builtInStyle160_7" xfId="268"/>
    <cellStyle name="表三之三（其它收支录入表）___builtInStyle160_8" xfId="269"/>
    <cellStyle name="表三之三（其它收支录入表）___builtInStyle160_9" xfId="270"/>
    <cellStyle name="表三之三（其它收支录入表）___builtInStyle161_10" xfId="271"/>
    <cellStyle name="表三之三（其它收支录入表）___builtInStyle161_11" xfId="272"/>
    <cellStyle name="表三之三（其它收支录入表）___builtInStyle161_12" xfId="273"/>
    <cellStyle name="表三之三（其它收支录入表）___builtInStyle161_13" xfId="274"/>
    <cellStyle name="表三之三（其它收支录入表）___builtInStyle161_14" xfId="275"/>
    <cellStyle name="表三之三（其它收支录入表）___builtInStyle161_7" xfId="276"/>
    <cellStyle name="表三之三（其它收支录入表）___builtInStyle161_8" xfId="277"/>
    <cellStyle name="表三之三（其它收支录入表）___builtInStyle161_9" xfId="278"/>
    <cellStyle name="表三之三（其它收支录入表）___builtInStyle163" xfId="279"/>
    <cellStyle name="表三之三（其它收支录入表）___builtInStyle84" xfId="280"/>
    <cellStyle name="表三之三（其它收支录入表）_常规 2 2 2" xfId="281"/>
    <cellStyle name="表三之三（其它收支录入表）_常规 2 4" xfId="282"/>
    <cellStyle name="表三之一（汇总表）___builtInStyle100" xfId="283"/>
    <cellStyle name="表三之一（汇总表）___builtInStyle107" xfId="284"/>
    <cellStyle name="表三之一（汇总表）___builtInStyle120" xfId="285"/>
    <cellStyle name="表三之一（汇总表）___builtInStyle125" xfId="286"/>
    <cellStyle name="表三之一（汇总表）___builtInStyle140" xfId="287"/>
    <cellStyle name="表三之一（汇总表）___builtInStyle141" xfId="288"/>
    <cellStyle name="表三之一（汇总表）___builtInStyle154" xfId="289"/>
    <cellStyle name="表三之一（汇总表）___builtInStyle176" xfId="290"/>
    <cellStyle name="表三之一（汇总表）___builtInStyle180" xfId="291"/>
    <cellStyle name="表三之一（汇总表）___builtInStyle181" xfId="292"/>
    <cellStyle name="表三之一（汇总表）___builtInStyle182" xfId="293"/>
    <cellStyle name="表三之一（汇总表）___builtInStyle184" xfId="294"/>
    <cellStyle name="表三之一（汇总表）___builtInStyle185" xfId="295"/>
    <cellStyle name="表三之一（汇总表）___builtInStyle186" xfId="296"/>
    <cellStyle name="表三之一（汇总表）___builtInStyle187" xfId="297"/>
    <cellStyle name="表三之一（汇总表）___builtInStyle190" xfId="298"/>
    <cellStyle name="表三之一（汇总表）___builtInStyle193" xfId="299"/>
    <cellStyle name="表三之一（汇总表）___builtInStyle194" xfId="300"/>
    <cellStyle name="表三之一（汇总表）___builtInStyle195" xfId="301"/>
    <cellStyle name="表三之一（汇总表）___builtInStyle84" xfId="302"/>
    <cellStyle name="表三之一（汇总表）_常规 2 2 2" xfId="303"/>
    <cellStyle name="表三之一（汇总表）_常规 2 4" xfId="304"/>
    <cellStyle name="表四___builtInStyle100" xfId="305"/>
    <cellStyle name="表四___builtInStyle120" xfId="306"/>
    <cellStyle name="表四___builtInStyle124" xfId="307"/>
    <cellStyle name="表四___builtInStyle126" xfId="308"/>
    <cellStyle name="表四___builtInStyle127" xfId="309"/>
    <cellStyle name="表四___builtInStyle132" xfId="310"/>
    <cellStyle name="表四___builtInStyle139" xfId="311"/>
    <cellStyle name="表四___builtInStyle140" xfId="312"/>
    <cellStyle name="表四___builtInStyle141" xfId="313"/>
    <cellStyle name="表四___builtInStyle142" xfId="314"/>
    <cellStyle name="表四___builtInStyle143" xfId="315"/>
    <cellStyle name="表四___builtInStyle144" xfId="316"/>
    <cellStyle name="表四___builtInStyle145" xfId="317"/>
    <cellStyle name="表四___builtInStyle146" xfId="318"/>
    <cellStyle name="表四___builtInStyle147" xfId="319"/>
    <cellStyle name="表四___builtInStyle148" xfId="320"/>
    <cellStyle name="表四___builtInStyle149" xfId="321"/>
    <cellStyle name="表四___builtInStyle150" xfId="322"/>
    <cellStyle name="表四___builtInStyle151" xfId="323"/>
    <cellStyle name="表四___builtInStyle84" xfId="324"/>
    <cellStyle name="表四_常规 2 4" xfId="325"/>
    <cellStyle name="表五___builtInStyle100" xfId="326"/>
    <cellStyle name="表五___builtInStyle120" xfId="327"/>
    <cellStyle name="表五___builtInStyle121" xfId="328"/>
    <cellStyle name="表五___builtInStyle122" xfId="329"/>
    <cellStyle name="表五___builtInStyle123" xfId="330"/>
    <cellStyle name="表五___builtInStyle124" xfId="331"/>
    <cellStyle name="表五___builtInStyle125" xfId="332"/>
    <cellStyle name="表五___builtInStyle126" xfId="333"/>
    <cellStyle name="表五___builtInStyle127" xfId="334"/>
    <cellStyle name="表五___builtInStyle128" xfId="335"/>
    <cellStyle name="表五___builtInStyle129" xfId="336"/>
    <cellStyle name="表五___builtInStyle130" xfId="337"/>
    <cellStyle name="表五___builtInStyle131" xfId="338"/>
    <cellStyle name="表五___builtInStyle132" xfId="339"/>
    <cellStyle name="表五___builtInStyle133" xfId="340"/>
    <cellStyle name="表五___builtInStyle134" xfId="341"/>
    <cellStyle name="表五___builtInStyle135" xfId="342"/>
    <cellStyle name="表五___builtInStyle136" xfId="343"/>
    <cellStyle name="表五___builtInStyle84" xfId="344"/>
    <cellStyle name="表五_常规 2 4" xfId="345"/>
    <cellStyle name="表一___builtInStyle100" xfId="346"/>
    <cellStyle name="表一___builtInStyle233" xfId="347"/>
    <cellStyle name="表一___builtInStyle234" xfId="348"/>
    <cellStyle name="表一___builtInStyle236" xfId="349"/>
    <cellStyle name="表一___builtInStyle248_1" xfId="350"/>
    <cellStyle name="表一___builtInStyle248_2" xfId="351"/>
    <cellStyle name="表一___builtInStyle249_1" xfId="352"/>
    <cellStyle name="表一___builtInStyle249_2" xfId="353"/>
    <cellStyle name="表一___builtInStyle250_1" xfId="354"/>
    <cellStyle name="表一___builtInStyle250_2" xfId="355"/>
    <cellStyle name="表一___builtInStyle251_1" xfId="356"/>
    <cellStyle name="表一___builtInStyle252_1" xfId="357"/>
    <cellStyle name="表一___builtInStyle283" xfId="358"/>
    <cellStyle name="表一___builtInStyle284" xfId="359"/>
    <cellStyle name="表一___builtInStyle87" xfId="360"/>
    <cellStyle name="表一___builtInStyle89" xfId="361"/>
    <cellStyle name="表一_常规 11" xfId="362"/>
    <cellStyle name="表一_常规 2" xfId="363"/>
    <cellStyle name="表九之一（汇总表）___builtInStyle34" xfId="364"/>
    <cellStyle name="表九之一（汇总表）___builtInStyle37" xfId="365"/>
    <cellStyle name="表九之一（汇总表）___builtInStyle38" xfId="366"/>
    <cellStyle name="表九之一（汇总表）___builtInStyle39" xfId="367"/>
    <cellStyle name="表九之一（汇总表）___builtInStyle41" xfId="368"/>
    <cellStyle name="表九之一（汇总表）___builtInStyle63" xfId="369"/>
    <cellStyle name="表九之一（汇总表）___builtInStyle65" xfId="370"/>
    <cellStyle name="表九之一（汇总表）___builtInStyle69" xfId="371"/>
    <cellStyle name="表九之一（汇总表）___builtInStyle73" xfId="372"/>
    <cellStyle name="表九之一（汇总表）___builtInStyle75" xfId="373"/>
    <cellStyle name="表九之一（汇总表）___builtInStyle76" xfId="374"/>
    <cellStyle name="表九之一（汇总表）___builtInStyle77" xfId="375"/>
    <cellStyle name="表九之一（汇总表）___builtInStyle79" xfId="376"/>
    <cellStyle name="表九之一（汇总表）___builtInStyle80" xfId="377"/>
    <cellStyle name="表九之一（汇总表）___builtInStyle81" xfId="378"/>
    <cellStyle name="表九之一（汇总表）___builtInStyle83" xfId="379"/>
    <cellStyle name="表九之一（汇总表）_常规 2" xfId="380"/>
    <cellStyle name="表九之一（汇总表）_常规 11" xfId="381"/>
    <cellStyle name="表九之一（汇总表）___builtInStyle108" xfId="382"/>
    <cellStyle name="表九之二（需明确收支对象级次的录入表）_常规 2" xfId="383"/>
    <cellStyle name="表九之二（需明确收支对象级次的录入表）_常规 11" xfId="384"/>
    <cellStyle name="表九之三（其它收支录入表）___builtInStyle34" xfId="385"/>
    <cellStyle name="表九之三（其它收支录入表）___builtInStyle36" xfId="386"/>
    <cellStyle name="表九之三（其它收支录入表）___builtInStyle41" xfId="387"/>
    <cellStyle name="表九之三（其它收支录入表）___builtInStyle63" xfId="388"/>
    <cellStyle name="表九之三（其它收支录入表）___builtInStyle64" xfId="389"/>
    <cellStyle name="表九之三（其它收支录入表）___builtInStyle65" xfId="390"/>
    <cellStyle name="表九之三（其它收支录入表）___builtInStyle69" xfId="391"/>
    <cellStyle name="表九之三（其它收支录入表）___builtInStyle91" xfId="392"/>
    <cellStyle name="表九之三（其它收支录入表）___builtInStyle98_1" xfId="393"/>
    <cellStyle name="表九之三（其它收支录入表）___builtInStyle99_1" xfId="394"/>
    <cellStyle name="表九之三（其它收支录入表）___builtInStyle98_2" xfId="395"/>
    <cellStyle name="表九之三（其它收支录入表）___builtInStyle99_2" xfId="396"/>
    <cellStyle name="表九之三（其它收支录入表）___builtInStyle98_3" xfId="397"/>
    <cellStyle name="表九之三（其它收支录入表）___builtInStyle99_3" xfId="398"/>
    <cellStyle name="表九之三（其它收支录入表）___builtInStyle98_4" xfId="399"/>
    <cellStyle name="表九之三（其它收支录入表）___builtInStyle99_4" xfId="400"/>
    <cellStyle name="表九之三（其它收支录入表）___builtInStyle98_5" xfId="401"/>
    <cellStyle name="表九之三（其它收支录入表）___builtInStyle99_5" xfId="402"/>
    <cellStyle name="表九之三（其它收支录入表）___builtInStyle98_6" xfId="403"/>
    <cellStyle name="表九之三（其它收支录入表）___builtInStyle99_6" xfId="404"/>
    <cellStyle name="表九之三（其它收支录入表）___builtInStyle100_1" xfId="405"/>
    <cellStyle name="表九之三（其它收支录入表）___builtInStyle100_2" xfId="406"/>
    <cellStyle name="表九之三（其它收支录入表）___builtInStyle101_1" xfId="407"/>
    <cellStyle name="表九之三（其它收支录入表）___builtInStyle96_1" xfId="408"/>
    <cellStyle name="表九之三（其它收支录入表）___builtInStyle97_1" xfId="409"/>
    <cellStyle name="表九之三（其它收支录入表）___builtInStyle96_2" xfId="410"/>
    <cellStyle name="表九之三（其它收支录入表）___builtInStyle97_2" xfId="411"/>
    <cellStyle name="表九之三（其它收支录入表）___builtInStyle96_3" xfId="412"/>
    <cellStyle name="表九之三（其它收支录入表）___builtInStyle97_3" xfId="413"/>
    <cellStyle name="表九之三（其它收支录入表）___builtInStyle96_4" xfId="414"/>
    <cellStyle name="表九之三（其它收支录入表）___builtInStyle97_4" xfId="415"/>
    <cellStyle name="表九之三（其它收支录入表）___builtInStyle96_5" xfId="416"/>
    <cellStyle name="表九之三（其它收支录入表）___builtInStyle97_5" xfId="417"/>
    <cellStyle name="表九之三（其它收支录入表）___builtInStyle96_6" xfId="418"/>
    <cellStyle name="表九之三（其它收支录入表）___builtInStyle97_6" xfId="419"/>
    <cellStyle name="表九之三（其它收支录入表）___builtInStyle96_7" xfId="420"/>
    <cellStyle name="表九之三（其它收支录入表）___builtInStyle97_7" xfId="421"/>
    <cellStyle name="表九之三（其它收支录入表）___builtInStyle96_8" xfId="422"/>
    <cellStyle name="表九之三（其它收支录入表）___builtInStyle97_8" xfId="423"/>
    <cellStyle name="表九之三（其它收支录入表）___builtInStyle96_9" xfId="424"/>
    <cellStyle name="表九之三（其它收支录入表）___builtInStyle97_9" xfId="425"/>
    <cellStyle name="表九之三（其它收支录入表）_常规 2" xfId="426"/>
    <cellStyle name="表九之三（其它收支录入表）_常规 11" xfId="427"/>
    <cellStyle name="表九之三（其它收支录入表）___builtInStyle111" xfId="428"/>
    <cellStyle name="表十___builtInStyle38" xfId="429"/>
    <cellStyle name="表十___builtInStyle39" xfId="430"/>
    <cellStyle name="表十___builtInStyle46" xfId="431"/>
    <cellStyle name="表十___builtInStyle47" xfId="432"/>
    <cellStyle name="表十___builtInStyle49" xfId="433"/>
    <cellStyle name="表十___builtInStyle50" xfId="434"/>
    <cellStyle name="表十___builtInStyle54" xfId="435"/>
    <cellStyle name="表十___builtInStyle56" xfId="436"/>
    <cellStyle name="表十___builtInStyle58" xfId="437"/>
    <cellStyle name="表十___builtInStyle59" xfId="438"/>
    <cellStyle name="表十___builtInStyle60" xfId="439"/>
    <cellStyle name="表十_常规 2" xfId="440"/>
    <cellStyle name="表十_常规 11" xfId="441"/>
    <cellStyle name="表十___builtInStyle102" xfId="442"/>
    <cellStyle name="表十___builtInStyle103" xfId="443"/>
    <cellStyle name="表十___builtInStyle110" xfId="444"/>
    <cellStyle name="表十___builtInStyle107" xfId="445"/>
    <cellStyle name="表十___builtInStyle109" xfId="446"/>
    <cellStyle name="表十___builtInStyle116" xfId="447"/>
    <cellStyle name="表十___builtInStyle117" xfId="448"/>
    <cellStyle name="表十___builtInStyle118" xfId="449"/>
    <cellStyle name="表十一（汇总表）___builtInStyle79" xfId="450"/>
    <cellStyle name="表十一（汇总表）___builtInStyle80" xfId="451"/>
    <cellStyle name="表十一（汇总表）___builtInStyle82" xfId="452"/>
    <cellStyle name="表十一（汇总表）___builtInStyle86" xfId="453"/>
    <cellStyle name="表十一（汇总表）___builtInStyle104" xfId="454"/>
    <cellStyle name="表十一（汇总表）___builtInStyle109" xfId="455"/>
    <cellStyle name="表十一（汇总表）___builtInStyle111" xfId="456"/>
    <cellStyle name="表十一（汇总表）___builtInStyle121" xfId="457"/>
    <cellStyle name="表十一（汇总表）___builtInStyle122" xfId="458"/>
    <cellStyle name="表十一（汇总表）___builtInStyle123" xfId="459"/>
    <cellStyle name="表十一（汇总表）___builtInStyle124" xfId="460"/>
    <cellStyle name="表十一（汇总表）___builtInStyle125" xfId="461"/>
    <cellStyle name="表十一（汇总表）___builtInStyle126" xfId="462"/>
    <cellStyle name="表十一（汇总表）_常规 2 4" xfId="463"/>
    <cellStyle name="表十一（汇总表）___builtInStyle110" xfId="464"/>
    <cellStyle name="表十一（汇总表）___builtInStyle128" xfId="465"/>
    <cellStyle name="表十一（汇总表）___builtInStyle118" xfId="466"/>
    <cellStyle name="表十一（汇总表）___builtInStyle131" xfId="467"/>
    <cellStyle name="表十一（汇总表）___builtInStyle103" xfId="468"/>
    <cellStyle name="表十一（汇总表）___builtInStyle105" xfId="469"/>
    <cellStyle name="表十二之一（需明确收入对象级次的录入表）___builtInStyle91" xfId="470"/>
    <cellStyle name="表十二之一（需明确收入对象级次的录入表）___builtInStyle92" xfId="471"/>
    <cellStyle name="表十二之一（需明确收入对象级次的录入表）___builtInStyle94" xfId="472"/>
    <cellStyle name="表十二之一（需明确收入对象级次的录入表）___builtInStyle97" xfId="473"/>
    <cellStyle name="表十二之一（需明确收入对象级次的录入表）___builtInStyle98" xfId="474"/>
    <cellStyle name="表十二之一（需明确收入对象级次的录入表）___builtInStyle102" xfId="475"/>
    <cellStyle name="表十二之一（需明确收入对象级次的录入表）___builtInStyle105" xfId="476"/>
    <cellStyle name="表十二之一（需明确收入对象级次的录入表）___builtInStyle107" xfId="477"/>
    <cellStyle name="表十二之一（需明确收入对象级次的录入表）___builtInStyle108" xfId="478"/>
    <cellStyle name="表十二之一（需明确收入对象级次的录入表）_常规 2 4" xfId="479"/>
    <cellStyle name="表十二之一（需明确收入对象级次的录入表）___builtInStyle93" xfId="480"/>
    <cellStyle name="表十二之一（需明确收入对象级次的录入表）___builtInStyle104" xfId="481"/>
    <cellStyle name="表十二之一（需明确收入对象级次的录入表）___builtInStyle103" xfId="482"/>
    <cellStyle name="表十二之二（其它收入录入表）___builtInStyle91" xfId="483"/>
    <cellStyle name="表十二之二（其它收入录入表）___builtInStyle92" xfId="484"/>
    <cellStyle name="表十二之二（其它收入录入表）___builtInStyle94" xfId="485"/>
    <cellStyle name="表十二之二（其它收入录入表）___builtInStyle97" xfId="486"/>
    <cellStyle name="表十二之二（其它收入录入表）___builtInStyle98" xfId="487"/>
    <cellStyle name="表十二之二（其它收入录入表）___builtInStyle99" xfId="488"/>
    <cellStyle name="表十二之二（其它收入录入表）___builtInStyle102" xfId="489"/>
    <cellStyle name="表十二之二（其它收入录入表）___builtInStyle104" xfId="490"/>
    <cellStyle name="表十二之二（其它收入录入表）___builtInStyle100_1" xfId="491"/>
    <cellStyle name="表十二之二（其它收入录入表）___builtInStyle101_1" xfId="492"/>
    <cellStyle name="表十二之二（其它收入录入表）___builtInStyle100_2" xfId="493"/>
    <cellStyle name="表十二之二（其它收入录入表）___builtInStyle101_2" xfId="494"/>
    <cellStyle name="表十二之二（其它收入录入表）___builtInStyle100_3" xfId="495"/>
    <cellStyle name="表十二之二（其它收入录入表）___builtInStyle101_3" xfId="496"/>
    <cellStyle name="表十二之二（其它收入录入表）___builtInStyle100_4" xfId="497"/>
    <cellStyle name="表十二之二（其它收入录入表）___builtInStyle101_4" xfId="498"/>
    <cellStyle name="表十二之二（其它收入录入表）___builtInStyle100_5" xfId="499"/>
    <cellStyle name="表十二之二（其它收入录入表）___builtInStyle101_5" xfId="500"/>
    <cellStyle name="表十二之二（其它收入录入表）_常规 2 4" xfId="501"/>
    <cellStyle name="表十二之二（其它收入录入表）___builtInStyle93" xfId="502"/>
    <cellStyle name="表十三之一（需明确支出对象级次的录入表）___builtInStyle95" xfId="503"/>
    <cellStyle name="表十三之一（需明确支出对象级次的录入表）___builtInStyle96" xfId="504"/>
    <cellStyle name="表十三之一（需明确支出对象级次的录入表）___builtInStyle98" xfId="505"/>
    <cellStyle name="表十三之一（需明确支出对象级次的录入表）___builtInStyle99" xfId="506"/>
    <cellStyle name="表十三之一（需明确支出对象级次的录入表）___builtInStyle97" xfId="507"/>
    <cellStyle name="表十三之二（其它支出录入表）___builtInStyle97" xfId="508"/>
    <cellStyle name="表十三之二（其它支出录入表）___builtInStyle98" xfId="509"/>
    <cellStyle name="表十三之二（其它支出录入表）___builtInStyle99" xfId="510"/>
    <cellStyle name="表十三之二（其它支出录入表）___builtInStyle100_6" xfId="511"/>
    <cellStyle name="表十三之二（其它支出录入表）___builtInStyle101_6" xfId="512"/>
    <cellStyle name="表十三之二（其它支出录入表）___builtInStyle100_7" xfId="513"/>
    <cellStyle name="表十三之二（其它支出录入表）___builtInStyle101_7" xfId="514"/>
    <cellStyle name="表十三之二（其它支出录入表）___builtInStyle100_8" xfId="515"/>
    <cellStyle name="表十三之二（其它支出录入表）___builtInStyle101_8" xfId="516"/>
    <cellStyle name="表十三之二（其它支出录入表）___builtInStyle100_9" xfId="517"/>
    <cellStyle name="表十三之二（其它支出录入表）___builtInStyle101_9" xfId="518"/>
    <cellStyle name="表十三之二（其它支出录入表）___builtInStyle100_10" xfId="519"/>
    <cellStyle name="表十三之二（其它支出录入表）___builtInStyle101_10" xfId="520"/>
    <cellStyle name="表十三之二（其它支出录入表）_常规 2 4" xfId="521"/>
    <cellStyle name="表十四___builtInStyle79" xfId="522"/>
    <cellStyle name="表十四___builtInStyle80" xfId="523"/>
    <cellStyle name="表十四___builtInStyle82" xfId="524"/>
    <cellStyle name="表十四___builtInStyle83" xfId="525"/>
    <cellStyle name="表十四___builtInStyle84" xfId="526"/>
    <cellStyle name="表十四___builtInStyle86" xfId="527"/>
    <cellStyle name="表十四___builtInStyle87" xfId="528"/>
    <cellStyle name="表十四___builtInStyle88" xfId="529"/>
    <cellStyle name="表十四___builtInStyle89" xfId="530"/>
    <cellStyle name="表十四___builtInStyle90" xfId="531"/>
    <cellStyle name="表十四_常规 2 4" xfId="532"/>
    <cellStyle name="表十四___builtInStyle81" xfId="533"/>
    <cellStyle name="表十四___builtInStyle85" xfId="534"/>
    <cellStyle name="Normal" xfId="535"/>
    <cellStyle name="常规 2 4" xfId="536"/>
    <cellStyle name="常规 2 4 2" xfId="537"/>
    <cellStyle name="常规 2" xfId="53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externalLink" Target="externalLinks/externalLink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39044;&#31639;&#20844;&#24320;\&#38468;&#20214;1&#65306;&#23665;&#20025;&#21439;2023&#24180;&#36130;&#25919;&#39044;&#31639;&#25191;&#34892;&#24773;&#20917;&#21450;2024&#24180;&#36130;&#25919;&#39044;&#31639;&#35745;&#21010;&#24773;&#2091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修改说明"/>
      <sheetName val="表内公式说明"/>
      <sheetName val="填表步骤及汇总方法"/>
      <sheetName val="封面"/>
      <sheetName val="内置数据"/>
      <sheetName val="目录"/>
      <sheetName val="表一"/>
      <sheetName val="表二之一（类款级汇总）"/>
      <sheetName val="表二之二 （录入表）"/>
      <sheetName val="表三之一（汇总表）"/>
      <sheetName val="表三之二（需明确收支对象级次的录入表）"/>
      <sheetName val="表三之三（其它收支录入表）"/>
      <sheetName val="表四"/>
      <sheetName val="表五"/>
      <sheetName val="表六（1）"/>
      <sheetName val="表六（2）"/>
      <sheetName val="表七（1）"/>
      <sheetName val="表七（2）"/>
      <sheetName val="表八"/>
      <sheetName val="表九之一（汇总表）"/>
      <sheetName val="表九之二（需明确收支对象级次的录入表）"/>
      <sheetName val="表九之三（其它收支录入表）"/>
      <sheetName val="表十"/>
      <sheetName val="表十一（汇总表）"/>
      <sheetName val="表十二之一（需明确收入对象级次的录入表）"/>
      <sheetName val="表十二之二（其它收入录入表）"/>
      <sheetName val="表十三之一（需明确支出对象级次的录入表）"/>
      <sheetName val="表十三之二（其它支出录入表）"/>
      <sheetName val="表十四"/>
      <sheetName val="表三（省汇总使用）"/>
      <sheetName val="表九（省汇总使用）"/>
      <sheetName val="表十一（省汇总使用）"/>
      <sheetName val="数据汇集"/>
    </sheetNames>
    <sheetDataSet>
      <sheetData sheetId="0"/>
      <sheetData sheetId="1"/>
      <sheetData sheetId="2"/>
      <sheetData sheetId="3"/>
      <sheetData sheetId="4">
        <row r="69">
          <cell r="A69" t="str">
            <v>110000</v>
          </cell>
          <cell r="B69" t="str">
            <v>北京市本级</v>
          </cell>
        </row>
        <row r="70">
          <cell r="A70" t="str">
            <v>110101</v>
          </cell>
          <cell r="B70" t="str">
            <v>东城区</v>
          </cell>
        </row>
        <row r="71">
          <cell r="A71" t="str">
            <v>110102</v>
          </cell>
          <cell r="B71" t="str">
            <v>西城区</v>
          </cell>
        </row>
        <row r="72">
          <cell r="A72" t="str">
            <v>110105</v>
          </cell>
          <cell r="B72" t="str">
            <v>朝阳区</v>
          </cell>
        </row>
        <row r="73">
          <cell r="A73" t="str">
            <v>110106</v>
          </cell>
          <cell r="B73" t="str">
            <v>丰台区</v>
          </cell>
        </row>
        <row r="74">
          <cell r="A74" t="str">
            <v>110107</v>
          </cell>
          <cell r="B74" t="str">
            <v>石景山区</v>
          </cell>
        </row>
        <row r="75">
          <cell r="A75" t="str">
            <v>110108</v>
          </cell>
          <cell r="B75" t="str">
            <v>海淀区</v>
          </cell>
        </row>
        <row r="76">
          <cell r="A76" t="str">
            <v>110109</v>
          </cell>
          <cell r="B76" t="str">
            <v>门头沟区</v>
          </cell>
        </row>
        <row r="77">
          <cell r="A77" t="str">
            <v>110111</v>
          </cell>
          <cell r="B77" t="str">
            <v>房山区</v>
          </cell>
        </row>
        <row r="78">
          <cell r="A78" t="str">
            <v>110112</v>
          </cell>
          <cell r="B78" t="str">
            <v>通州区</v>
          </cell>
        </row>
        <row r="79">
          <cell r="A79" t="str">
            <v>110113</v>
          </cell>
          <cell r="B79" t="str">
            <v>顺义区</v>
          </cell>
        </row>
        <row r="80">
          <cell r="A80" t="str">
            <v>110114</v>
          </cell>
          <cell r="B80" t="str">
            <v>昌平区</v>
          </cell>
        </row>
        <row r="81">
          <cell r="A81" t="str">
            <v>110115</v>
          </cell>
          <cell r="B81" t="str">
            <v>大兴区</v>
          </cell>
        </row>
        <row r="82">
          <cell r="A82" t="str">
            <v>110116</v>
          </cell>
          <cell r="B82" t="str">
            <v>怀柔区</v>
          </cell>
        </row>
        <row r="83">
          <cell r="A83" t="str">
            <v>110117</v>
          </cell>
          <cell r="B83" t="str">
            <v>平谷区</v>
          </cell>
        </row>
        <row r="84">
          <cell r="A84" t="str">
            <v>110118</v>
          </cell>
          <cell r="B84" t="str">
            <v>密云区</v>
          </cell>
        </row>
        <row r="85">
          <cell r="A85" t="str">
            <v>110119</v>
          </cell>
          <cell r="B85" t="str">
            <v>延庆区</v>
          </cell>
        </row>
        <row r="86">
          <cell r="A86" t="str">
            <v>120000</v>
          </cell>
          <cell r="B86" t="str">
            <v>天津市本级</v>
          </cell>
        </row>
        <row r="87">
          <cell r="A87" t="str">
            <v>120101</v>
          </cell>
          <cell r="B87" t="str">
            <v>和平区</v>
          </cell>
        </row>
        <row r="88">
          <cell r="A88" t="str">
            <v>120102</v>
          </cell>
          <cell r="B88" t="str">
            <v>河东区</v>
          </cell>
        </row>
        <row r="89">
          <cell r="A89" t="str">
            <v>120103</v>
          </cell>
          <cell r="B89" t="str">
            <v>河西区</v>
          </cell>
        </row>
        <row r="90">
          <cell r="A90" t="str">
            <v>120104</v>
          </cell>
          <cell r="B90" t="str">
            <v>南开区</v>
          </cell>
        </row>
        <row r="91">
          <cell r="A91" t="str">
            <v>120105</v>
          </cell>
          <cell r="B91" t="str">
            <v>河北区</v>
          </cell>
        </row>
        <row r="92">
          <cell r="A92" t="str">
            <v>120106</v>
          </cell>
          <cell r="B92" t="str">
            <v>红桥区</v>
          </cell>
        </row>
        <row r="93">
          <cell r="A93" t="str">
            <v>120110</v>
          </cell>
          <cell r="B93" t="str">
            <v>东丽区</v>
          </cell>
        </row>
        <row r="94">
          <cell r="A94" t="str">
            <v>120111</v>
          </cell>
          <cell r="B94" t="str">
            <v>西青区</v>
          </cell>
        </row>
        <row r="95">
          <cell r="A95" t="str">
            <v>120112</v>
          </cell>
          <cell r="B95" t="str">
            <v>津南区</v>
          </cell>
        </row>
        <row r="96">
          <cell r="A96" t="str">
            <v>120113</v>
          </cell>
          <cell r="B96" t="str">
            <v>北辰区</v>
          </cell>
        </row>
        <row r="97">
          <cell r="A97" t="str">
            <v>120114</v>
          </cell>
          <cell r="B97" t="str">
            <v>武清区</v>
          </cell>
        </row>
        <row r="98">
          <cell r="A98" t="str">
            <v>120115</v>
          </cell>
          <cell r="B98" t="str">
            <v>宝坻区</v>
          </cell>
        </row>
        <row r="99">
          <cell r="A99" t="str">
            <v>120116</v>
          </cell>
          <cell r="B99" t="str">
            <v>滨海新区</v>
          </cell>
        </row>
        <row r="100">
          <cell r="A100" t="str">
            <v>120117</v>
          </cell>
          <cell r="B100" t="str">
            <v>宁河区</v>
          </cell>
        </row>
        <row r="101">
          <cell r="A101" t="str">
            <v>120118</v>
          </cell>
          <cell r="B101" t="str">
            <v>静海区</v>
          </cell>
        </row>
        <row r="102">
          <cell r="A102" t="str">
            <v>120119</v>
          </cell>
          <cell r="B102" t="str">
            <v>蓟州区</v>
          </cell>
        </row>
        <row r="103">
          <cell r="A103" t="str">
            <v>130000</v>
          </cell>
          <cell r="B103" t="str">
            <v>河北省本级</v>
          </cell>
        </row>
        <row r="104">
          <cell r="A104" t="str">
            <v>130100</v>
          </cell>
          <cell r="B104" t="str">
            <v>石家庄市本级</v>
          </cell>
        </row>
        <row r="105">
          <cell r="A105" t="str">
            <v>130102</v>
          </cell>
          <cell r="B105" t="str">
            <v>长安区</v>
          </cell>
        </row>
        <row r="106">
          <cell r="A106" t="str">
            <v>130104</v>
          </cell>
          <cell r="B106" t="str">
            <v>桥西区</v>
          </cell>
        </row>
        <row r="107">
          <cell r="A107" t="str">
            <v>130105</v>
          </cell>
          <cell r="B107" t="str">
            <v>新华区</v>
          </cell>
        </row>
        <row r="108">
          <cell r="A108" t="str">
            <v>130107</v>
          </cell>
          <cell r="B108" t="str">
            <v>井陉矿区</v>
          </cell>
        </row>
        <row r="109">
          <cell r="A109" t="str">
            <v>130108</v>
          </cell>
          <cell r="B109" t="str">
            <v>裕华区</v>
          </cell>
        </row>
        <row r="110">
          <cell r="A110" t="str">
            <v>130109</v>
          </cell>
          <cell r="B110" t="str">
            <v>藁城区</v>
          </cell>
        </row>
        <row r="111">
          <cell r="A111" t="str">
            <v>130110</v>
          </cell>
          <cell r="B111" t="str">
            <v>鹿泉区</v>
          </cell>
        </row>
        <row r="112">
          <cell r="A112" t="str">
            <v>130111</v>
          </cell>
          <cell r="B112" t="str">
            <v>栾城区</v>
          </cell>
        </row>
        <row r="113">
          <cell r="A113" t="str">
            <v>130121</v>
          </cell>
          <cell r="B113" t="str">
            <v>井陉县</v>
          </cell>
        </row>
        <row r="114">
          <cell r="A114" t="str">
            <v>130123</v>
          </cell>
          <cell r="B114" t="str">
            <v>正定县</v>
          </cell>
        </row>
        <row r="115">
          <cell r="A115" t="str">
            <v>130125</v>
          </cell>
          <cell r="B115" t="str">
            <v>行唐县</v>
          </cell>
        </row>
        <row r="116">
          <cell r="A116" t="str">
            <v>130126</v>
          </cell>
          <cell r="B116" t="str">
            <v>灵寿县</v>
          </cell>
        </row>
        <row r="117">
          <cell r="A117" t="str">
            <v>130127</v>
          </cell>
          <cell r="B117" t="str">
            <v>高邑县</v>
          </cell>
        </row>
        <row r="118">
          <cell r="A118" t="str">
            <v>130128</v>
          </cell>
          <cell r="B118" t="str">
            <v>深泽县</v>
          </cell>
        </row>
        <row r="119">
          <cell r="A119" t="str">
            <v>130129</v>
          </cell>
          <cell r="B119" t="str">
            <v>赞皇县</v>
          </cell>
        </row>
        <row r="120">
          <cell r="A120" t="str">
            <v>130130</v>
          </cell>
          <cell r="B120" t="str">
            <v>无极县</v>
          </cell>
        </row>
        <row r="121">
          <cell r="A121" t="str">
            <v>130131</v>
          </cell>
          <cell r="B121" t="str">
            <v>平山县</v>
          </cell>
        </row>
        <row r="122">
          <cell r="A122" t="str">
            <v>130132</v>
          </cell>
          <cell r="B122" t="str">
            <v>元氏县</v>
          </cell>
        </row>
        <row r="123">
          <cell r="A123" t="str">
            <v>130133</v>
          </cell>
          <cell r="B123" t="str">
            <v>赵县</v>
          </cell>
        </row>
        <row r="124">
          <cell r="A124" t="str">
            <v>130181</v>
          </cell>
          <cell r="B124" t="str">
            <v>辛集市</v>
          </cell>
        </row>
        <row r="125">
          <cell r="A125" t="str">
            <v>130183</v>
          </cell>
          <cell r="B125" t="str">
            <v>晋州市</v>
          </cell>
        </row>
        <row r="126">
          <cell r="A126" t="str">
            <v>130184</v>
          </cell>
          <cell r="B126" t="str">
            <v>新乐市</v>
          </cell>
        </row>
        <row r="127">
          <cell r="A127" t="str">
            <v>130200</v>
          </cell>
          <cell r="B127" t="str">
            <v>唐山市本级</v>
          </cell>
        </row>
        <row r="128">
          <cell r="A128" t="str">
            <v>130202</v>
          </cell>
          <cell r="B128" t="str">
            <v>路南区</v>
          </cell>
        </row>
        <row r="129">
          <cell r="A129" t="str">
            <v>130203</v>
          </cell>
          <cell r="B129" t="str">
            <v>路北区</v>
          </cell>
        </row>
        <row r="130">
          <cell r="A130" t="str">
            <v>130204</v>
          </cell>
          <cell r="B130" t="str">
            <v>古冶区</v>
          </cell>
        </row>
        <row r="131">
          <cell r="A131" t="str">
            <v>130205</v>
          </cell>
          <cell r="B131" t="str">
            <v>开平区</v>
          </cell>
        </row>
        <row r="132">
          <cell r="A132" t="str">
            <v>130207</v>
          </cell>
          <cell r="B132" t="str">
            <v>丰南区</v>
          </cell>
        </row>
        <row r="133">
          <cell r="A133" t="str">
            <v>130208</v>
          </cell>
          <cell r="B133" t="str">
            <v>丰润区</v>
          </cell>
        </row>
        <row r="134">
          <cell r="A134" t="str">
            <v>130209</v>
          </cell>
          <cell r="B134" t="str">
            <v>曹妃甸区</v>
          </cell>
        </row>
        <row r="135">
          <cell r="A135" t="str">
            <v>130224</v>
          </cell>
          <cell r="B135" t="str">
            <v>滦南县</v>
          </cell>
        </row>
        <row r="136">
          <cell r="A136" t="str">
            <v>130225</v>
          </cell>
          <cell r="B136" t="str">
            <v>乐亭县</v>
          </cell>
        </row>
        <row r="137">
          <cell r="A137" t="str">
            <v>130227</v>
          </cell>
          <cell r="B137" t="str">
            <v>迁西县</v>
          </cell>
        </row>
        <row r="138">
          <cell r="A138" t="str">
            <v>130229</v>
          </cell>
          <cell r="B138" t="str">
            <v>玉田县</v>
          </cell>
        </row>
        <row r="139">
          <cell r="A139" t="str">
            <v>130281</v>
          </cell>
          <cell r="B139" t="str">
            <v>遵化市</v>
          </cell>
        </row>
        <row r="140">
          <cell r="A140" t="str">
            <v>130283</v>
          </cell>
          <cell r="B140" t="str">
            <v>迁安市</v>
          </cell>
        </row>
        <row r="141">
          <cell r="A141" t="str">
            <v>130284</v>
          </cell>
          <cell r="B141" t="str">
            <v>滦州市</v>
          </cell>
        </row>
        <row r="142">
          <cell r="A142" t="str">
            <v>130300</v>
          </cell>
          <cell r="B142" t="str">
            <v>秦皇岛市本级</v>
          </cell>
        </row>
        <row r="143">
          <cell r="A143" t="str">
            <v>130302</v>
          </cell>
          <cell r="B143" t="str">
            <v>海港区</v>
          </cell>
        </row>
        <row r="144">
          <cell r="A144" t="str">
            <v>130303</v>
          </cell>
          <cell r="B144" t="str">
            <v>山海关区</v>
          </cell>
        </row>
        <row r="145">
          <cell r="A145" t="str">
            <v>130304</v>
          </cell>
          <cell r="B145" t="str">
            <v>北戴河区</v>
          </cell>
        </row>
        <row r="146">
          <cell r="A146" t="str">
            <v>130306</v>
          </cell>
          <cell r="B146" t="str">
            <v>抚宁区</v>
          </cell>
        </row>
        <row r="147">
          <cell r="A147" t="str">
            <v>130321</v>
          </cell>
          <cell r="B147" t="str">
            <v>青龙满族自治县</v>
          </cell>
        </row>
        <row r="148">
          <cell r="A148" t="str">
            <v>130322</v>
          </cell>
          <cell r="B148" t="str">
            <v>昌黎县</v>
          </cell>
        </row>
        <row r="149">
          <cell r="A149" t="str">
            <v>130324</v>
          </cell>
          <cell r="B149" t="str">
            <v>卢龙县</v>
          </cell>
        </row>
        <row r="150">
          <cell r="A150" t="str">
            <v>130400</v>
          </cell>
          <cell r="B150" t="str">
            <v>邯郸市本级</v>
          </cell>
        </row>
        <row r="151">
          <cell r="A151" t="str">
            <v>130402</v>
          </cell>
          <cell r="B151" t="str">
            <v>邯山区</v>
          </cell>
        </row>
        <row r="152">
          <cell r="A152" t="str">
            <v>130403</v>
          </cell>
          <cell r="B152" t="str">
            <v>丛台区</v>
          </cell>
        </row>
        <row r="153">
          <cell r="A153" t="str">
            <v>130404</v>
          </cell>
          <cell r="B153" t="str">
            <v>复兴区</v>
          </cell>
        </row>
        <row r="154">
          <cell r="A154" t="str">
            <v>130406</v>
          </cell>
          <cell r="B154" t="str">
            <v>峰峰矿区</v>
          </cell>
        </row>
        <row r="155">
          <cell r="A155" t="str">
            <v>130407</v>
          </cell>
          <cell r="B155" t="str">
            <v>肥乡区</v>
          </cell>
        </row>
        <row r="156">
          <cell r="A156" t="str">
            <v>130408</v>
          </cell>
          <cell r="B156" t="str">
            <v>永年区</v>
          </cell>
        </row>
        <row r="157">
          <cell r="A157" t="str">
            <v>130423</v>
          </cell>
          <cell r="B157" t="str">
            <v>临漳县</v>
          </cell>
        </row>
        <row r="158">
          <cell r="A158" t="str">
            <v>130424</v>
          </cell>
          <cell r="B158" t="str">
            <v>成安县</v>
          </cell>
        </row>
        <row r="159">
          <cell r="A159" t="str">
            <v>130425</v>
          </cell>
          <cell r="B159" t="str">
            <v>大名县</v>
          </cell>
        </row>
        <row r="160">
          <cell r="A160" t="str">
            <v>130426</v>
          </cell>
          <cell r="B160" t="str">
            <v>涉县</v>
          </cell>
        </row>
        <row r="161">
          <cell r="A161" t="str">
            <v>130427</v>
          </cell>
          <cell r="B161" t="str">
            <v>磁县</v>
          </cell>
        </row>
        <row r="162">
          <cell r="A162" t="str">
            <v>130430</v>
          </cell>
          <cell r="B162" t="str">
            <v>邱县</v>
          </cell>
        </row>
        <row r="163">
          <cell r="A163" t="str">
            <v>130431</v>
          </cell>
          <cell r="B163" t="str">
            <v>鸡泽县</v>
          </cell>
        </row>
        <row r="164">
          <cell r="A164" t="str">
            <v>130432</v>
          </cell>
          <cell r="B164" t="str">
            <v>广平县</v>
          </cell>
        </row>
        <row r="165">
          <cell r="A165" t="str">
            <v>130433</v>
          </cell>
          <cell r="B165" t="str">
            <v>馆陶县</v>
          </cell>
        </row>
        <row r="166">
          <cell r="A166" t="str">
            <v>130434</v>
          </cell>
          <cell r="B166" t="str">
            <v>魏县</v>
          </cell>
        </row>
        <row r="167">
          <cell r="A167" t="str">
            <v>130435</v>
          </cell>
          <cell r="B167" t="str">
            <v>曲周县</v>
          </cell>
        </row>
        <row r="168">
          <cell r="A168" t="str">
            <v>130481</v>
          </cell>
          <cell r="B168" t="str">
            <v>武安市</v>
          </cell>
        </row>
        <row r="169">
          <cell r="A169" t="str">
            <v>130500</v>
          </cell>
          <cell r="B169" t="str">
            <v>邢台市本级</v>
          </cell>
        </row>
        <row r="170">
          <cell r="A170" t="str">
            <v>130502</v>
          </cell>
          <cell r="B170" t="str">
            <v>襄都区</v>
          </cell>
        </row>
        <row r="171">
          <cell r="A171" t="str">
            <v>130503</v>
          </cell>
          <cell r="B171" t="str">
            <v>信都区</v>
          </cell>
        </row>
        <row r="172">
          <cell r="A172" t="str">
            <v>130505</v>
          </cell>
          <cell r="B172" t="str">
            <v>任泽区</v>
          </cell>
        </row>
        <row r="173">
          <cell r="A173" t="str">
            <v>130506</v>
          </cell>
          <cell r="B173" t="str">
            <v>南和区</v>
          </cell>
        </row>
        <row r="174">
          <cell r="A174" t="str">
            <v>130522</v>
          </cell>
          <cell r="B174" t="str">
            <v>临城县</v>
          </cell>
        </row>
        <row r="175">
          <cell r="A175" t="str">
            <v>130523</v>
          </cell>
          <cell r="B175" t="str">
            <v>内丘县</v>
          </cell>
        </row>
        <row r="176">
          <cell r="A176" t="str">
            <v>130524</v>
          </cell>
          <cell r="B176" t="str">
            <v>柏乡县</v>
          </cell>
        </row>
        <row r="177">
          <cell r="A177" t="str">
            <v>130525</v>
          </cell>
          <cell r="B177" t="str">
            <v>隆尧县</v>
          </cell>
        </row>
        <row r="178">
          <cell r="A178" t="str">
            <v>130528</v>
          </cell>
          <cell r="B178" t="str">
            <v>宁晋县</v>
          </cell>
        </row>
        <row r="179">
          <cell r="A179" t="str">
            <v>130529</v>
          </cell>
          <cell r="B179" t="str">
            <v>巨鹿县</v>
          </cell>
        </row>
        <row r="180">
          <cell r="A180" t="str">
            <v>130530</v>
          </cell>
          <cell r="B180" t="str">
            <v>新河县</v>
          </cell>
        </row>
        <row r="181">
          <cell r="A181" t="str">
            <v>130531</v>
          </cell>
          <cell r="B181" t="str">
            <v>广宗县</v>
          </cell>
        </row>
        <row r="182">
          <cell r="A182" t="str">
            <v>130532</v>
          </cell>
          <cell r="B182" t="str">
            <v>平乡县</v>
          </cell>
        </row>
        <row r="183">
          <cell r="A183" t="str">
            <v>130533</v>
          </cell>
          <cell r="B183" t="str">
            <v>威县</v>
          </cell>
        </row>
        <row r="184">
          <cell r="A184" t="str">
            <v>130534</v>
          </cell>
          <cell r="B184" t="str">
            <v>清河县</v>
          </cell>
        </row>
        <row r="185">
          <cell r="A185" t="str">
            <v>130535</v>
          </cell>
          <cell r="B185" t="str">
            <v>临西县</v>
          </cell>
        </row>
        <row r="186">
          <cell r="A186" t="str">
            <v>130581</v>
          </cell>
          <cell r="B186" t="str">
            <v>南宫市</v>
          </cell>
        </row>
        <row r="187">
          <cell r="A187" t="str">
            <v>130582</v>
          </cell>
          <cell r="B187" t="str">
            <v>沙河市</v>
          </cell>
        </row>
        <row r="188">
          <cell r="A188" t="str">
            <v>130600</v>
          </cell>
          <cell r="B188" t="str">
            <v>保定市本级</v>
          </cell>
        </row>
        <row r="189">
          <cell r="A189" t="str">
            <v>130602</v>
          </cell>
          <cell r="B189" t="str">
            <v>竞秀区</v>
          </cell>
        </row>
        <row r="190">
          <cell r="A190" t="str">
            <v>130606</v>
          </cell>
          <cell r="B190" t="str">
            <v>莲池区</v>
          </cell>
        </row>
        <row r="191">
          <cell r="A191" t="str">
            <v>130607</v>
          </cell>
          <cell r="B191" t="str">
            <v>满城区</v>
          </cell>
        </row>
        <row r="192">
          <cell r="A192" t="str">
            <v>130608</v>
          </cell>
          <cell r="B192" t="str">
            <v>清苑区</v>
          </cell>
        </row>
        <row r="193">
          <cell r="A193" t="str">
            <v>130609</v>
          </cell>
          <cell r="B193" t="str">
            <v>徐水区</v>
          </cell>
        </row>
        <row r="194">
          <cell r="A194" t="str">
            <v>130623</v>
          </cell>
          <cell r="B194" t="str">
            <v>涞水县</v>
          </cell>
        </row>
        <row r="195">
          <cell r="A195" t="str">
            <v>130624</v>
          </cell>
          <cell r="B195" t="str">
            <v>阜平县</v>
          </cell>
        </row>
        <row r="196">
          <cell r="A196" t="str">
            <v>130626</v>
          </cell>
          <cell r="B196" t="str">
            <v>定兴县</v>
          </cell>
        </row>
        <row r="197">
          <cell r="A197" t="str">
            <v>130627</v>
          </cell>
          <cell r="B197" t="str">
            <v>唐县</v>
          </cell>
        </row>
        <row r="198">
          <cell r="A198" t="str">
            <v>130628</v>
          </cell>
          <cell r="B198" t="str">
            <v>高阳县</v>
          </cell>
        </row>
        <row r="199">
          <cell r="A199" t="str">
            <v>130630</v>
          </cell>
          <cell r="B199" t="str">
            <v>涞源县</v>
          </cell>
        </row>
        <row r="200">
          <cell r="A200" t="str">
            <v>130631</v>
          </cell>
          <cell r="B200" t="str">
            <v>望都县</v>
          </cell>
        </row>
        <row r="201">
          <cell r="A201" t="str">
            <v>130633</v>
          </cell>
          <cell r="B201" t="str">
            <v>易县</v>
          </cell>
        </row>
        <row r="202">
          <cell r="A202" t="str">
            <v>130634</v>
          </cell>
          <cell r="B202" t="str">
            <v>曲阳县</v>
          </cell>
        </row>
        <row r="203">
          <cell r="A203" t="str">
            <v>130635</v>
          </cell>
          <cell r="B203" t="str">
            <v>蠡县</v>
          </cell>
        </row>
        <row r="204">
          <cell r="A204" t="str">
            <v>130636</v>
          </cell>
          <cell r="B204" t="str">
            <v>顺平县</v>
          </cell>
        </row>
        <row r="205">
          <cell r="A205" t="str">
            <v>130637</v>
          </cell>
          <cell r="B205" t="str">
            <v>博野县</v>
          </cell>
        </row>
        <row r="206">
          <cell r="A206" t="str">
            <v>130681</v>
          </cell>
          <cell r="B206" t="str">
            <v>涿州市</v>
          </cell>
        </row>
        <row r="207">
          <cell r="A207" t="str">
            <v>130682</v>
          </cell>
          <cell r="B207" t="str">
            <v>定州市</v>
          </cell>
        </row>
        <row r="208">
          <cell r="A208" t="str">
            <v>130683</v>
          </cell>
          <cell r="B208" t="str">
            <v>安国市</v>
          </cell>
        </row>
        <row r="209">
          <cell r="A209" t="str">
            <v>130684</v>
          </cell>
          <cell r="B209" t="str">
            <v>高碑店市</v>
          </cell>
        </row>
        <row r="210">
          <cell r="A210" t="str">
            <v>130700</v>
          </cell>
          <cell r="B210" t="str">
            <v>张家口市本级</v>
          </cell>
        </row>
        <row r="211">
          <cell r="A211" t="str">
            <v>130702</v>
          </cell>
          <cell r="B211" t="str">
            <v>桥东区</v>
          </cell>
        </row>
        <row r="212">
          <cell r="A212" t="str">
            <v>130703</v>
          </cell>
          <cell r="B212" t="str">
            <v>桥西区</v>
          </cell>
        </row>
        <row r="213">
          <cell r="A213" t="str">
            <v>130705</v>
          </cell>
          <cell r="B213" t="str">
            <v>宣化区</v>
          </cell>
        </row>
        <row r="214">
          <cell r="A214" t="str">
            <v>130706</v>
          </cell>
          <cell r="B214" t="str">
            <v>下花园区</v>
          </cell>
        </row>
        <row r="215">
          <cell r="A215" t="str">
            <v>130708</v>
          </cell>
          <cell r="B215" t="str">
            <v>万全区</v>
          </cell>
        </row>
        <row r="216">
          <cell r="A216" t="str">
            <v>130709</v>
          </cell>
          <cell r="B216" t="str">
            <v>崇礼区</v>
          </cell>
        </row>
        <row r="217">
          <cell r="A217" t="str">
            <v>130722</v>
          </cell>
          <cell r="B217" t="str">
            <v>张北县</v>
          </cell>
        </row>
        <row r="218">
          <cell r="A218" t="str">
            <v>130723</v>
          </cell>
          <cell r="B218" t="str">
            <v>康保县</v>
          </cell>
        </row>
        <row r="219">
          <cell r="A219" t="str">
            <v>130724</v>
          </cell>
          <cell r="B219" t="str">
            <v>沽源县</v>
          </cell>
        </row>
        <row r="220">
          <cell r="A220" t="str">
            <v>130725</v>
          </cell>
          <cell r="B220" t="str">
            <v>尚义县</v>
          </cell>
        </row>
        <row r="221">
          <cell r="A221" t="str">
            <v>130726</v>
          </cell>
          <cell r="B221" t="str">
            <v>蔚县</v>
          </cell>
        </row>
        <row r="222">
          <cell r="A222" t="str">
            <v>130727</v>
          </cell>
          <cell r="B222" t="str">
            <v>阳原县</v>
          </cell>
        </row>
        <row r="223">
          <cell r="A223" t="str">
            <v>130728</v>
          </cell>
          <cell r="B223" t="str">
            <v>怀安县</v>
          </cell>
        </row>
        <row r="224">
          <cell r="A224" t="str">
            <v>130730</v>
          </cell>
          <cell r="B224" t="str">
            <v>怀来县</v>
          </cell>
        </row>
        <row r="225">
          <cell r="A225" t="str">
            <v>130731</v>
          </cell>
          <cell r="B225" t="str">
            <v>涿鹿县</v>
          </cell>
        </row>
        <row r="226">
          <cell r="A226" t="str">
            <v>130732</v>
          </cell>
          <cell r="B226" t="str">
            <v>赤城县</v>
          </cell>
        </row>
        <row r="227">
          <cell r="A227" t="str">
            <v>130800</v>
          </cell>
          <cell r="B227" t="str">
            <v>承德市本级</v>
          </cell>
        </row>
        <row r="228">
          <cell r="A228" t="str">
            <v>130802</v>
          </cell>
          <cell r="B228" t="str">
            <v>双桥区</v>
          </cell>
        </row>
        <row r="229">
          <cell r="A229" t="str">
            <v>130803</v>
          </cell>
          <cell r="B229" t="str">
            <v>双滦区</v>
          </cell>
        </row>
        <row r="230">
          <cell r="A230" t="str">
            <v>130804</v>
          </cell>
          <cell r="B230" t="str">
            <v>鹰手营子矿区</v>
          </cell>
        </row>
        <row r="231">
          <cell r="A231" t="str">
            <v>130821</v>
          </cell>
          <cell r="B231" t="str">
            <v>承德县</v>
          </cell>
        </row>
        <row r="232">
          <cell r="A232" t="str">
            <v>130822</v>
          </cell>
          <cell r="B232" t="str">
            <v>兴隆县</v>
          </cell>
        </row>
        <row r="233">
          <cell r="A233" t="str">
            <v>130824</v>
          </cell>
          <cell r="B233" t="str">
            <v>滦平县</v>
          </cell>
        </row>
        <row r="234">
          <cell r="A234" t="str">
            <v>130825</v>
          </cell>
          <cell r="B234" t="str">
            <v>隆化县</v>
          </cell>
        </row>
        <row r="235">
          <cell r="A235" t="str">
            <v>130826</v>
          </cell>
          <cell r="B235" t="str">
            <v>丰宁满族自治县</v>
          </cell>
        </row>
        <row r="236">
          <cell r="A236" t="str">
            <v>130827</v>
          </cell>
          <cell r="B236" t="str">
            <v>宽城满族自治县</v>
          </cell>
        </row>
        <row r="237">
          <cell r="A237" t="str">
            <v>130828</v>
          </cell>
          <cell r="B237" t="str">
            <v>围场满族蒙古族自治县</v>
          </cell>
        </row>
        <row r="238">
          <cell r="A238" t="str">
            <v>130881</v>
          </cell>
          <cell r="B238" t="str">
            <v>平泉市</v>
          </cell>
        </row>
        <row r="239">
          <cell r="A239" t="str">
            <v>130900</v>
          </cell>
          <cell r="B239" t="str">
            <v>沧州市本级</v>
          </cell>
        </row>
        <row r="240">
          <cell r="A240" t="str">
            <v>130902</v>
          </cell>
          <cell r="B240" t="str">
            <v>新华区</v>
          </cell>
        </row>
        <row r="241">
          <cell r="A241" t="str">
            <v>130903</v>
          </cell>
          <cell r="B241" t="str">
            <v>运河区</v>
          </cell>
        </row>
        <row r="242">
          <cell r="A242" t="str">
            <v>130921</v>
          </cell>
          <cell r="B242" t="str">
            <v>沧县</v>
          </cell>
        </row>
        <row r="243">
          <cell r="A243" t="str">
            <v>130922</v>
          </cell>
          <cell r="B243" t="str">
            <v>青县</v>
          </cell>
        </row>
        <row r="244">
          <cell r="A244" t="str">
            <v>130923</v>
          </cell>
          <cell r="B244" t="str">
            <v>东光县</v>
          </cell>
        </row>
        <row r="245">
          <cell r="A245" t="str">
            <v>130924</v>
          </cell>
          <cell r="B245" t="str">
            <v>海兴县</v>
          </cell>
        </row>
        <row r="246">
          <cell r="A246" t="str">
            <v>130925</v>
          </cell>
          <cell r="B246" t="str">
            <v>盐山县</v>
          </cell>
        </row>
        <row r="247">
          <cell r="A247" t="str">
            <v>130926</v>
          </cell>
          <cell r="B247" t="str">
            <v>肃宁县</v>
          </cell>
        </row>
        <row r="248">
          <cell r="A248" t="str">
            <v>130927</v>
          </cell>
          <cell r="B248" t="str">
            <v>南皮县</v>
          </cell>
        </row>
        <row r="249">
          <cell r="A249" t="str">
            <v>130928</v>
          </cell>
          <cell r="B249" t="str">
            <v>吴桥县</v>
          </cell>
        </row>
        <row r="250">
          <cell r="A250" t="str">
            <v>130929</v>
          </cell>
          <cell r="B250" t="str">
            <v>献县</v>
          </cell>
        </row>
        <row r="251">
          <cell r="A251" t="str">
            <v>130930</v>
          </cell>
          <cell r="B251" t="str">
            <v>孟村回族自治县</v>
          </cell>
        </row>
        <row r="252">
          <cell r="A252" t="str">
            <v>130981</v>
          </cell>
          <cell r="B252" t="str">
            <v>泊头市</v>
          </cell>
        </row>
        <row r="253">
          <cell r="A253" t="str">
            <v>130982</v>
          </cell>
          <cell r="B253" t="str">
            <v>任丘市</v>
          </cell>
        </row>
        <row r="254">
          <cell r="A254" t="str">
            <v>130983</v>
          </cell>
          <cell r="B254" t="str">
            <v>黄骅市</v>
          </cell>
        </row>
        <row r="255">
          <cell r="A255" t="str">
            <v>130984</v>
          </cell>
          <cell r="B255" t="str">
            <v>河间市</v>
          </cell>
        </row>
        <row r="256">
          <cell r="A256" t="str">
            <v>131000</v>
          </cell>
          <cell r="B256" t="str">
            <v>廊坊市本级</v>
          </cell>
        </row>
        <row r="257">
          <cell r="A257" t="str">
            <v>131002</v>
          </cell>
          <cell r="B257" t="str">
            <v>安次区</v>
          </cell>
        </row>
        <row r="258">
          <cell r="A258" t="str">
            <v>131003</v>
          </cell>
          <cell r="B258" t="str">
            <v>广阳区</v>
          </cell>
        </row>
        <row r="259">
          <cell r="A259" t="str">
            <v>131022</v>
          </cell>
          <cell r="B259" t="str">
            <v>固安县</v>
          </cell>
        </row>
        <row r="260">
          <cell r="A260" t="str">
            <v>131023</v>
          </cell>
          <cell r="B260" t="str">
            <v>永清县</v>
          </cell>
        </row>
        <row r="261">
          <cell r="A261" t="str">
            <v>131024</v>
          </cell>
          <cell r="B261" t="str">
            <v>香河县</v>
          </cell>
        </row>
        <row r="262">
          <cell r="A262" t="str">
            <v>131025</v>
          </cell>
          <cell r="B262" t="str">
            <v>大城县</v>
          </cell>
        </row>
        <row r="263">
          <cell r="A263" t="str">
            <v>131026</v>
          </cell>
          <cell r="B263" t="str">
            <v>文安县</v>
          </cell>
        </row>
        <row r="264">
          <cell r="A264" t="str">
            <v>131028</v>
          </cell>
          <cell r="B264" t="str">
            <v>大厂回族自治县</v>
          </cell>
        </row>
        <row r="265">
          <cell r="A265" t="str">
            <v>131081</v>
          </cell>
          <cell r="B265" t="str">
            <v>霸州市</v>
          </cell>
        </row>
        <row r="266">
          <cell r="A266" t="str">
            <v>131082</v>
          </cell>
          <cell r="B266" t="str">
            <v>三河市</v>
          </cell>
        </row>
        <row r="267">
          <cell r="A267" t="str">
            <v>131100</v>
          </cell>
          <cell r="B267" t="str">
            <v>衡水市本级</v>
          </cell>
        </row>
        <row r="268">
          <cell r="A268" t="str">
            <v>131102</v>
          </cell>
          <cell r="B268" t="str">
            <v>桃城区</v>
          </cell>
        </row>
        <row r="269">
          <cell r="A269" t="str">
            <v>131103</v>
          </cell>
          <cell r="B269" t="str">
            <v>冀州区</v>
          </cell>
        </row>
        <row r="270">
          <cell r="A270" t="str">
            <v>131121</v>
          </cell>
          <cell r="B270" t="str">
            <v>枣强县</v>
          </cell>
        </row>
        <row r="271">
          <cell r="A271" t="str">
            <v>131122</v>
          </cell>
          <cell r="B271" t="str">
            <v>武邑县</v>
          </cell>
        </row>
        <row r="272">
          <cell r="A272" t="str">
            <v>131123</v>
          </cell>
          <cell r="B272" t="str">
            <v>武强县</v>
          </cell>
        </row>
        <row r="273">
          <cell r="A273" t="str">
            <v>131124</v>
          </cell>
          <cell r="B273" t="str">
            <v>饶阳县</v>
          </cell>
        </row>
        <row r="274">
          <cell r="A274" t="str">
            <v>131125</v>
          </cell>
          <cell r="B274" t="str">
            <v>安平县</v>
          </cell>
        </row>
        <row r="275">
          <cell r="A275" t="str">
            <v>131126</v>
          </cell>
          <cell r="B275" t="str">
            <v>故城县</v>
          </cell>
        </row>
        <row r="276">
          <cell r="A276" t="str">
            <v>131127</v>
          </cell>
          <cell r="B276" t="str">
            <v>景县</v>
          </cell>
        </row>
        <row r="277">
          <cell r="A277" t="str">
            <v>131128</v>
          </cell>
          <cell r="B277" t="str">
            <v>阜城县</v>
          </cell>
        </row>
        <row r="278">
          <cell r="A278" t="str">
            <v>131182</v>
          </cell>
          <cell r="B278" t="str">
            <v>深州市</v>
          </cell>
        </row>
        <row r="279">
          <cell r="A279" t="str">
            <v>131400</v>
          </cell>
          <cell r="B279" t="str">
            <v>雄安新区本级</v>
          </cell>
        </row>
        <row r="280">
          <cell r="A280" t="str">
            <v>131402</v>
          </cell>
          <cell r="B280" t="str">
            <v>容城县</v>
          </cell>
        </row>
        <row r="281">
          <cell r="A281" t="str">
            <v>131403</v>
          </cell>
          <cell r="B281" t="str">
            <v>安新县</v>
          </cell>
        </row>
        <row r="282">
          <cell r="A282" t="str">
            <v>131401</v>
          </cell>
          <cell r="B282" t="str">
            <v>雄县</v>
          </cell>
        </row>
        <row r="283">
          <cell r="A283" t="str">
            <v>140000</v>
          </cell>
          <cell r="B283" t="str">
            <v>山西省本级</v>
          </cell>
        </row>
        <row r="284">
          <cell r="A284" t="str">
            <v>140100</v>
          </cell>
          <cell r="B284" t="str">
            <v>太原市本级</v>
          </cell>
        </row>
        <row r="285">
          <cell r="A285" t="str">
            <v>140105</v>
          </cell>
          <cell r="B285" t="str">
            <v>小店区</v>
          </cell>
        </row>
        <row r="286">
          <cell r="A286" t="str">
            <v>140106</v>
          </cell>
          <cell r="B286" t="str">
            <v>迎泽区</v>
          </cell>
        </row>
        <row r="287">
          <cell r="A287" t="str">
            <v>140107</v>
          </cell>
          <cell r="B287" t="str">
            <v>杏花岭区</v>
          </cell>
        </row>
        <row r="288">
          <cell r="A288" t="str">
            <v>140108</v>
          </cell>
          <cell r="B288" t="str">
            <v>尖草坪区</v>
          </cell>
        </row>
        <row r="289">
          <cell r="A289" t="str">
            <v>140109</v>
          </cell>
          <cell r="B289" t="str">
            <v>万柏林区</v>
          </cell>
        </row>
        <row r="290">
          <cell r="A290" t="str">
            <v>140110</v>
          </cell>
          <cell r="B290" t="str">
            <v>晋源区</v>
          </cell>
        </row>
        <row r="291">
          <cell r="A291" t="str">
            <v>140121</v>
          </cell>
          <cell r="B291" t="str">
            <v>清徐县</v>
          </cell>
        </row>
        <row r="292">
          <cell r="A292" t="str">
            <v>140122</v>
          </cell>
          <cell r="B292" t="str">
            <v>阳曲县</v>
          </cell>
        </row>
        <row r="293">
          <cell r="A293" t="str">
            <v>140123</v>
          </cell>
          <cell r="B293" t="str">
            <v>娄烦县</v>
          </cell>
        </row>
        <row r="294">
          <cell r="A294" t="str">
            <v>140181</v>
          </cell>
          <cell r="B294" t="str">
            <v>古交市</v>
          </cell>
        </row>
        <row r="295">
          <cell r="A295" t="str">
            <v>140200</v>
          </cell>
          <cell r="B295" t="str">
            <v>大同市本级</v>
          </cell>
        </row>
        <row r="296">
          <cell r="A296" t="str">
            <v>140212</v>
          </cell>
          <cell r="B296" t="str">
            <v>新荣区</v>
          </cell>
        </row>
        <row r="297">
          <cell r="A297" t="str">
            <v>140213</v>
          </cell>
          <cell r="B297" t="str">
            <v>平城区</v>
          </cell>
        </row>
        <row r="298">
          <cell r="A298" t="str">
            <v>140214</v>
          </cell>
          <cell r="B298" t="str">
            <v>云冈区</v>
          </cell>
        </row>
        <row r="299">
          <cell r="A299" t="str">
            <v>140215</v>
          </cell>
          <cell r="B299" t="str">
            <v>云州区</v>
          </cell>
        </row>
        <row r="300">
          <cell r="A300" t="str">
            <v>140221</v>
          </cell>
          <cell r="B300" t="str">
            <v>阳高县</v>
          </cell>
        </row>
        <row r="301">
          <cell r="A301" t="str">
            <v>140222</v>
          </cell>
          <cell r="B301" t="str">
            <v>天镇县</v>
          </cell>
        </row>
        <row r="302">
          <cell r="A302" t="str">
            <v>140223</v>
          </cell>
          <cell r="B302" t="str">
            <v>广灵县</v>
          </cell>
        </row>
        <row r="303">
          <cell r="A303" t="str">
            <v>140224</v>
          </cell>
          <cell r="B303" t="str">
            <v>灵丘县</v>
          </cell>
        </row>
        <row r="304">
          <cell r="A304" t="str">
            <v>140225</v>
          </cell>
          <cell r="B304" t="str">
            <v>浑源县</v>
          </cell>
        </row>
        <row r="305">
          <cell r="A305" t="str">
            <v>140226</v>
          </cell>
          <cell r="B305" t="str">
            <v>左云县</v>
          </cell>
        </row>
        <row r="306">
          <cell r="A306" t="str">
            <v>140300</v>
          </cell>
          <cell r="B306" t="str">
            <v>阳泉市本级</v>
          </cell>
        </row>
        <row r="307">
          <cell r="A307" t="str">
            <v>140302</v>
          </cell>
          <cell r="B307" t="str">
            <v>城区</v>
          </cell>
        </row>
        <row r="308">
          <cell r="A308" t="str">
            <v>140303</v>
          </cell>
          <cell r="B308" t="str">
            <v>矿区</v>
          </cell>
        </row>
        <row r="309">
          <cell r="A309" t="str">
            <v>140311</v>
          </cell>
          <cell r="B309" t="str">
            <v>郊区</v>
          </cell>
        </row>
        <row r="310">
          <cell r="A310" t="str">
            <v>140321</v>
          </cell>
          <cell r="B310" t="str">
            <v>平定县</v>
          </cell>
        </row>
        <row r="311">
          <cell r="A311" t="str">
            <v>140322</v>
          </cell>
          <cell r="B311" t="str">
            <v>盂县</v>
          </cell>
        </row>
        <row r="312">
          <cell r="A312" t="str">
            <v>140400</v>
          </cell>
          <cell r="B312" t="str">
            <v>长治市本级</v>
          </cell>
        </row>
        <row r="313">
          <cell r="A313" t="str">
            <v>140403</v>
          </cell>
          <cell r="B313" t="str">
            <v>潞州区</v>
          </cell>
        </row>
        <row r="314">
          <cell r="A314" t="str">
            <v>140404</v>
          </cell>
          <cell r="B314" t="str">
            <v>上党区</v>
          </cell>
        </row>
        <row r="315">
          <cell r="A315" t="str">
            <v>140405</v>
          </cell>
          <cell r="B315" t="str">
            <v>屯留区</v>
          </cell>
        </row>
        <row r="316">
          <cell r="A316" t="str">
            <v>140406</v>
          </cell>
          <cell r="B316" t="str">
            <v>潞城区</v>
          </cell>
        </row>
        <row r="317">
          <cell r="A317" t="str">
            <v>140423</v>
          </cell>
          <cell r="B317" t="str">
            <v>襄垣县</v>
          </cell>
        </row>
        <row r="318">
          <cell r="A318" t="str">
            <v>140425</v>
          </cell>
          <cell r="B318" t="str">
            <v>平顺县</v>
          </cell>
        </row>
        <row r="319">
          <cell r="A319" t="str">
            <v>140426</v>
          </cell>
          <cell r="B319" t="str">
            <v>黎城县</v>
          </cell>
        </row>
        <row r="320">
          <cell r="A320" t="str">
            <v>140427</v>
          </cell>
          <cell r="B320" t="str">
            <v>壶关县</v>
          </cell>
        </row>
        <row r="321">
          <cell r="A321" t="str">
            <v>140428</v>
          </cell>
          <cell r="B321" t="str">
            <v>长子县</v>
          </cell>
        </row>
        <row r="322">
          <cell r="A322" t="str">
            <v>140429</v>
          </cell>
          <cell r="B322" t="str">
            <v>武乡县</v>
          </cell>
        </row>
        <row r="323">
          <cell r="A323" t="str">
            <v>140430</v>
          </cell>
          <cell r="B323" t="str">
            <v>沁县</v>
          </cell>
        </row>
        <row r="324">
          <cell r="A324" t="str">
            <v>140431</v>
          </cell>
          <cell r="B324" t="str">
            <v>沁源县</v>
          </cell>
        </row>
        <row r="325">
          <cell r="A325" t="str">
            <v>140500</v>
          </cell>
          <cell r="B325" t="str">
            <v>晋城市本级</v>
          </cell>
        </row>
        <row r="326">
          <cell r="A326" t="str">
            <v>140502</v>
          </cell>
          <cell r="B326" t="str">
            <v>城区</v>
          </cell>
        </row>
        <row r="327">
          <cell r="A327" t="str">
            <v>140521</v>
          </cell>
          <cell r="B327" t="str">
            <v>沁水县</v>
          </cell>
        </row>
        <row r="328">
          <cell r="A328" t="str">
            <v>140522</v>
          </cell>
          <cell r="B328" t="str">
            <v>阳城县</v>
          </cell>
        </row>
        <row r="329">
          <cell r="A329" t="str">
            <v>140524</v>
          </cell>
          <cell r="B329" t="str">
            <v>陵川县</v>
          </cell>
        </row>
        <row r="330">
          <cell r="A330" t="str">
            <v>140525</v>
          </cell>
          <cell r="B330" t="str">
            <v>泽州县</v>
          </cell>
        </row>
        <row r="331">
          <cell r="A331" t="str">
            <v>140581</v>
          </cell>
          <cell r="B331" t="str">
            <v>高平市</v>
          </cell>
        </row>
        <row r="332">
          <cell r="A332" t="str">
            <v>140600</v>
          </cell>
          <cell r="B332" t="str">
            <v>朔州市本级</v>
          </cell>
        </row>
        <row r="333">
          <cell r="A333" t="str">
            <v>140602</v>
          </cell>
          <cell r="B333" t="str">
            <v>朔城区</v>
          </cell>
        </row>
        <row r="334">
          <cell r="A334" t="str">
            <v>140603</v>
          </cell>
          <cell r="B334" t="str">
            <v>平鲁区</v>
          </cell>
        </row>
        <row r="335">
          <cell r="A335" t="str">
            <v>140621</v>
          </cell>
          <cell r="B335" t="str">
            <v>山阴县</v>
          </cell>
        </row>
        <row r="336">
          <cell r="A336" t="str">
            <v>140622</v>
          </cell>
          <cell r="B336" t="str">
            <v>应县</v>
          </cell>
        </row>
        <row r="337">
          <cell r="A337" t="str">
            <v>140623</v>
          </cell>
          <cell r="B337" t="str">
            <v>右玉县</v>
          </cell>
        </row>
        <row r="338">
          <cell r="A338" t="str">
            <v>140681</v>
          </cell>
          <cell r="B338" t="str">
            <v>怀仁市</v>
          </cell>
        </row>
        <row r="339">
          <cell r="A339" t="str">
            <v>140700</v>
          </cell>
          <cell r="B339" t="str">
            <v>晋中市本级</v>
          </cell>
        </row>
        <row r="340">
          <cell r="A340" t="str">
            <v>140702</v>
          </cell>
          <cell r="B340" t="str">
            <v>榆次区</v>
          </cell>
        </row>
        <row r="341">
          <cell r="A341" t="str">
            <v>140703</v>
          </cell>
          <cell r="B341" t="str">
            <v>太谷区</v>
          </cell>
        </row>
        <row r="342">
          <cell r="A342" t="str">
            <v>140721</v>
          </cell>
          <cell r="B342" t="str">
            <v>榆社县</v>
          </cell>
        </row>
        <row r="343">
          <cell r="A343" t="str">
            <v>140722</v>
          </cell>
          <cell r="B343" t="str">
            <v>左权县</v>
          </cell>
        </row>
        <row r="344">
          <cell r="A344" t="str">
            <v>140723</v>
          </cell>
          <cell r="B344" t="str">
            <v>和顺县</v>
          </cell>
        </row>
        <row r="345">
          <cell r="A345" t="str">
            <v>140724</v>
          </cell>
          <cell r="B345" t="str">
            <v>昔阳县</v>
          </cell>
        </row>
        <row r="346">
          <cell r="A346" t="str">
            <v>140725</v>
          </cell>
          <cell r="B346" t="str">
            <v>寿阳县</v>
          </cell>
        </row>
        <row r="347">
          <cell r="A347" t="str">
            <v>140727</v>
          </cell>
          <cell r="B347" t="str">
            <v>祁县</v>
          </cell>
        </row>
        <row r="348">
          <cell r="A348" t="str">
            <v>140728</v>
          </cell>
          <cell r="B348" t="str">
            <v>平遥县</v>
          </cell>
        </row>
        <row r="349">
          <cell r="A349" t="str">
            <v>140729</v>
          </cell>
          <cell r="B349" t="str">
            <v>灵石县</v>
          </cell>
        </row>
        <row r="350">
          <cell r="A350" t="str">
            <v>140781</v>
          </cell>
          <cell r="B350" t="str">
            <v>介休市</v>
          </cell>
        </row>
        <row r="351">
          <cell r="A351" t="str">
            <v>140800</v>
          </cell>
          <cell r="B351" t="str">
            <v>运城市本级</v>
          </cell>
        </row>
        <row r="352">
          <cell r="A352" t="str">
            <v>140802</v>
          </cell>
          <cell r="B352" t="str">
            <v>盐湖区</v>
          </cell>
        </row>
        <row r="353">
          <cell r="A353" t="str">
            <v>140821</v>
          </cell>
          <cell r="B353" t="str">
            <v>临猗县</v>
          </cell>
        </row>
        <row r="354">
          <cell r="A354" t="str">
            <v>140822</v>
          </cell>
          <cell r="B354" t="str">
            <v>万荣县</v>
          </cell>
        </row>
        <row r="355">
          <cell r="A355" t="str">
            <v>140823</v>
          </cell>
          <cell r="B355" t="str">
            <v>闻喜县</v>
          </cell>
        </row>
        <row r="356">
          <cell r="A356" t="str">
            <v>140824</v>
          </cell>
          <cell r="B356" t="str">
            <v>稷山县</v>
          </cell>
        </row>
        <row r="357">
          <cell r="A357" t="str">
            <v>140825</v>
          </cell>
          <cell r="B357" t="str">
            <v>新绛县</v>
          </cell>
        </row>
        <row r="358">
          <cell r="A358" t="str">
            <v>140826</v>
          </cell>
          <cell r="B358" t="str">
            <v>绛县</v>
          </cell>
        </row>
        <row r="359">
          <cell r="A359" t="str">
            <v>140827</v>
          </cell>
          <cell r="B359" t="str">
            <v>垣曲县</v>
          </cell>
        </row>
        <row r="360">
          <cell r="A360" t="str">
            <v>140828</v>
          </cell>
          <cell r="B360" t="str">
            <v>夏县</v>
          </cell>
        </row>
        <row r="361">
          <cell r="A361" t="str">
            <v>140829</v>
          </cell>
          <cell r="B361" t="str">
            <v>平陆县</v>
          </cell>
        </row>
        <row r="362">
          <cell r="A362" t="str">
            <v>140830</v>
          </cell>
          <cell r="B362" t="str">
            <v>芮城县</v>
          </cell>
        </row>
        <row r="363">
          <cell r="A363" t="str">
            <v>140881</v>
          </cell>
          <cell r="B363" t="str">
            <v>永济市</v>
          </cell>
        </row>
        <row r="364">
          <cell r="A364" t="str">
            <v>140882</v>
          </cell>
          <cell r="B364" t="str">
            <v>河津市</v>
          </cell>
        </row>
        <row r="365">
          <cell r="A365" t="str">
            <v>140900</v>
          </cell>
          <cell r="B365" t="str">
            <v>忻州市本级</v>
          </cell>
        </row>
        <row r="366">
          <cell r="A366" t="str">
            <v>140902</v>
          </cell>
          <cell r="B366" t="str">
            <v>忻府区</v>
          </cell>
        </row>
        <row r="367">
          <cell r="A367" t="str">
            <v>140921</v>
          </cell>
          <cell r="B367" t="str">
            <v>定襄县</v>
          </cell>
        </row>
        <row r="368">
          <cell r="A368" t="str">
            <v>140922</v>
          </cell>
          <cell r="B368" t="str">
            <v>五台县</v>
          </cell>
        </row>
        <row r="369">
          <cell r="A369" t="str">
            <v>140923</v>
          </cell>
          <cell r="B369" t="str">
            <v>代县</v>
          </cell>
        </row>
        <row r="370">
          <cell r="A370" t="str">
            <v>140924</v>
          </cell>
          <cell r="B370" t="str">
            <v>繁峙县</v>
          </cell>
        </row>
        <row r="371">
          <cell r="A371" t="str">
            <v>140925</v>
          </cell>
          <cell r="B371" t="str">
            <v>宁武县</v>
          </cell>
        </row>
        <row r="372">
          <cell r="A372" t="str">
            <v>140926</v>
          </cell>
          <cell r="B372" t="str">
            <v>静乐县</v>
          </cell>
        </row>
        <row r="373">
          <cell r="A373" t="str">
            <v>140927</v>
          </cell>
          <cell r="B373" t="str">
            <v>神池县</v>
          </cell>
        </row>
        <row r="374">
          <cell r="A374" t="str">
            <v>140928</v>
          </cell>
          <cell r="B374" t="str">
            <v>五寨县</v>
          </cell>
        </row>
        <row r="375">
          <cell r="A375" t="str">
            <v>140929</v>
          </cell>
          <cell r="B375" t="str">
            <v>岢岚县</v>
          </cell>
        </row>
        <row r="376">
          <cell r="A376" t="str">
            <v>140930</v>
          </cell>
          <cell r="B376" t="str">
            <v>河曲县</v>
          </cell>
        </row>
        <row r="377">
          <cell r="A377" t="str">
            <v>140931</v>
          </cell>
          <cell r="B377" t="str">
            <v>保德县</v>
          </cell>
        </row>
        <row r="378">
          <cell r="A378" t="str">
            <v>140932</v>
          </cell>
          <cell r="B378" t="str">
            <v>偏关县</v>
          </cell>
        </row>
        <row r="379">
          <cell r="A379" t="str">
            <v>140981</v>
          </cell>
          <cell r="B379" t="str">
            <v>原平市</v>
          </cell>
        </row>
        <row r="380">
          <cell r="A380" t="str">
            <v>141000</v>
          </cell>
          <cell r="B380" t="str">
            <v>临汾市本级</v>
          </cell>
        </row>
        <row r="381">
          <cell r="A381" t="str">
            <v>141002</v>
          </cell>
          <cell r="B381" t="str">
            <v>尧都区</v>
          </cell>
        </row>
        <row r="382">
          <cell r="A382" t="str">
            <v>141021</v>
          </cell>
          <cell r="B382" t="str">
            <v>曲沃县</v>
          </cell>
        </row>
        <row r="383">
          <cell r="A383" t="str">
            <v>141022</v>
          </cell>
          <cell r="B383" t="str">
            <v>翼城县</v>
          </cell>
        </row>
        <row r="384">
          <cell r="A384" t="str">
            <v>141023</v>
          </cell>
          <cell r="B384" t="str">
            <v>襄汾县</v>
          </cell>
        </row>
        <row r="385">
          <cell r="A385" t="str">
            <v>141024</v>
          </cell>
          <cell r="B385" t="str">
            <v>洪洞县</v>
          </cell>
        </row>
        <row r="386">
          <cell r="A386" t="str">
            <v>141025</v>
          </cell>
          <cell r="B386" t="str">
            <v>古县</v>
          </cell>
        </row>
        <row r="387">
          <cell r="A387" t="str">
            <v>141026</v>
          </cell>
          <cell r="B387" t="str">
            <v>安泽县</v>
          </cell>
        </row>
        <row r="388">
          <cell r="A388" t="str">
            <v>141027</v>
          </cell>
          <cell r="B388" t="str">
            <v>浮山县</v>
          </cell>
        </row>
        <row r="389">
          <cell r="A389" t="str">
            <v>141028</v>
          </cell>
          <cell r="B389" t="str">
            <v>吉县</v>
          </cell>
        </row>
        <row r="390">
          <cell r="A390" t="str">
            <v>141029</v>
          </cell>
          <cell r="B390" t="str">
            <v>乡宁县</v>
          </cell>
        </row>
        <row r="391">
          <cell r="A391" t="str">
            <v>141030</v>
          </cell>
          <cell r="B391" t="str">
            <v>大宁县</v>
          </cell>
        </row>
        <row r="392">
          <cell r="A392" t="str">
            <v>141031</v>
          </cell>
          <cell r="B392" t="str">
            <v>隰县</v>
          </cell>
        </row>
        <row r="393">
          <cell r="A393" t="str">
            <v>141032</v>
          </cell>
          <cell r="B393" t="str">
            <v>永和县</v>
          </cell>
        </row>
        <row r="394">
          <cell r="A394" t="str">
            <v>141033</v>
          </cell>
          <cell r="B394" t="str">
            <v>蒲县</v>
          </cell>
        </row>
        <row r="395">
          <cell r="A395" t="str">
            <v>141034</v>
          </cell>
          <cell r="B395" t="str">
            <v>汾西县</v>
          </cell>
        </row>
        <row r="396">
          <cell r="A396" t="str">
            <v>141081</v>
          </cell>
          <cell r="B396" t="str">
            <v>侯马市</v>
          </cell>
        </row>
        <row r="397">
          <cell r="A397" t="str">
            <v>141082</v>
          </cell>
          <cell r="B397" t="str">
            <v>霍州市</v>
          </cell>
        </row>
        <row r="398">
          <cell r="A398" t="str">
            <v>141100</v>
          </cell>
          <cell r="B398" t="str">
            <v>吕梁市本级</v>
          </cell>
        </row>
        <row r="399">
          <cell r="A399" t="str">
            <v>141102</v>
          </cell>
          <cell r="B399" t="str">
            <v>离石区</v>
          </cell>
        </row>
        <row r="400">
          <cell r="A400" t="str">
            <v>141121</v>
          </cell>
          <cell r="B400" t="str">
            <v>文水县</v>
          </cell>
        </row>
        <row r="401">
          <cell r="A401" t="str">
            <v>141122</v>
          </cell>
          <cell r="B401" t="str">
            <v>交城县</v>
          </cell>
        </row>
        <row r="402">
          <cell r="A402" t="str">
            <v>141123</v>
          </cell>
          <cell r="B402" t="str">
            <v>兴县</v>
          </cell>
        </row>
        <row r="403">
          <cell r="A403" t="str">
            <v>141124</v>
          </cell>
          <cell r="B403" t="str">
            <v>临县</v>
          </cell>
        </row>
        <row r="404">
          <cell r="A404" t="str">
            <v>141125</v>
          </cell>
          <cell r="B404" t="str">
            <v>柳林县</v>
          </cell>
        </row>
        <row r="405">
          <cell r="A405" t="str">
            <v>141126</v>
          </cell>
          <cell r="B405" t="str">
            <v>石楼县</v>
          </cell>
        </row>
        <row r="406">
          <cell r="A406" t="str">
            <v>141127</v>
          </cell>
          <cell r="B406" t="str">
            <v>岚县</v>
          </cell>
        </row>
        <row r="407">
          <cell r="A407" t="str">
            <v>141128</v>
          </cell>
          <cell r="B407" t="str">
            <v>方山县</v>
          </cell>
        </row>
        <row r="408">
          <cell r="A408" t="str">
            <v>141129</v>
          </cell>
          <cell r="B408" t="str">
            <v>中阳县</v>
          </cell>
        </row>
        <row r="409">
          <cell r="A409" t="str">
            <v>141130</v>
          </cell>
          <cell r="B409" t="str">
            <v>交口县</v>
          </cell>
        </row>
        <row r="410">
          <cell r="A410" t="str">
            <v>141181</v>
          </cell>
          <cell r="B410" t="str">
            <v>孝义市</v>
          </cell>
        </row>
        <row r="411">
          <cell r="A411" t="str">
            <v>141182</v>
          </cell>
          <cell r="B411" t="str">
            <v>汾阳市</v>
          </cell>
        </row>
        <row r="412">
          <cell r="A412" t="str">
            <v>150000</v>
          </cell>
          <cell r="B412" t="str">
            <v>内蒙古自治区本级</v>
          </cell>
        </row>
        <row r="413">
          <cell r="A413" t="str">
            <v>150100</v>
          </cell>
          <cell r="B413" t="str">
            <v>呼和浩特市本级</v>
          </cell>
        </row>
        <row r="414">
          <cell r="A414" t="str">
            <v>150102</v>
          </cell>
          <cell r="B414" t="str">
            <v>新城区</v>
          </cell>
        </row>
        <row r="415">
          <cell r="A415" t="str">
            <v>150103</v>
          </cell>
          <cell r="B415" t="str">
            <v>回民区</v>
          </cell>
        </row>
        <row r="416">
          <cell r="A416" t="str">
            <v>150104</v>
          </cell>
          <cell r="B416" t="str">
            <v>玉泉区</v>
          </cell>
        </row>
        <row r="417">
          <cell r="A417" t="str">
            <v>150105</v>
          </cell>
          <cell r="B417" t="str">
            <v>赛罕区</v>
          </cell>
        </row>
        <row r="418">
          <cell r="A418" t="str">
            <v>150121</v>
          </cell>
          <cell r="B418" t="str">
            <v>土默特左旗</v>
          </cell>
        </row>
        <row r="419">
          <cell r="A419" t="str">
            <v>150122</v>
          </cell>
          <cell r="B419" t="str">
            <v>托克托县</v>
          </cell>
        </row>
        <row r="420">
          <cell r="A420" t="str">
            <v>150123</v>
          </cell>
          <cell r="B420" t="str">
            <v>和林格尔县</v>
          </cell>
        </row>
        <row r="421">
          <cell r="A421" t="str">
            <v>150124</v>
          </cell>
          <cell r="B421" t="str">
            <v>清水河县</v>
          </cell>
        </row>
        <row r="422">
          <cell r="A422" t="str">
            <v>150125</v>
          </cell>
          <cell r="B422" t="str">
            <v>武川县</v>
          </cell>
        </row>
        <row r="423">
          <cell r="A423" t="str">
            <v>150200</v>
          </cell>
          <cell r="B423" t="str">
            <v>包头市本级</v>
          </cell>
        </row>
        <row r="424">
          <cell r="A424" t="str">
            <v>150202</v>
          </cell>
          <cell r="B424" t="str">
            <v>东河区</v>
          </cell>
        </row>
        <row r="425">
          <cell r="A425" t="str">
            <v>150203</v>
          </cell>
          <cell r="B425" t="str">
            <v>昆都仑区</v>
          </cell>
        </row>
        <row r="426">
          <cell r="A426" t="str">
            <v>150204</v>
          </cell>
          <cell r="B426" t="str">
            <v>青山区</v>
          </cell>
        </row>
        <row r="427">
          <cell r="A427" t="str">
            <v>150205</v>
          </cell>
          <cell r="B427" t="str">
            <v>石拐区</v>
          </cell>
        </row>
        <row r="428">
          <cell r="A428" t="str">
            <v>150206</v>
          </cell>
          <cell r="B428" t="str">
            <v>白云鄂博矿区</v>
          </cell>
        </row>
        <row r="429">
          <cell r="A429" t="str">
            <v>150207</v>
          </cell>
          <cell r="B429" t="str">
            <v>九原区</v>
          </cell>
        </row>
        <row r="430">
          <cell r="A430" t="str">
            <v>150221</v>
          </cell>
          <cell r="B430" t="str">
            <v>土默特右旗</v>
          </cell>
        </row>
        <row r="431">
          <cell r="A431" t="str">
            <v>150222</v>
          </cell>
          <cell r="B431" t="str">
            <v>固阳县</v>
          </cell>
        </row>
        <row r="432">
          <cell r="A432" t="str">
            <v>150223</v>
          </cell>
          <cell r="B432" t="str">
            <v>达尔罕茂明安联合旗</v>
          </cell>
        </row>
        <row r="433">
          <cell r="A433" t="str">
            <v>150300</v>
          </cell>
          <cell r="B433" t="str">
            <v>乌海市本级</v>
          </cell>
        </row>
        <row r="434">
          <cell r="A434" t="str">
            <v>150302</v>
          </cell>
          <cell r="B434" t="str">
            <v>海勃湾区</v>
          </cell>
        </row>
        <row r="435">
          <cell r="A435" t="str">
            <v>150303</v>
          </cell>
          <cell r="B435" t="str">
            <v>海南区</v>
          </cell>
        </row>
        <row r="436">
          <cell r="A436" t="str">
            <v>150304</v>
          </cell>
          <cell r="B436" t="str">
            <v>乌达区</v>
          </cell>
        </row>
        <row r="437">
          <cell r="A437" t="str">
            <v>150400</v>
          </cell>
          <cell r="B437" t="str">
            <v>赤峰市本级</v>
          </cell>
        </row>
        <row r="438">
          <cell r="A438" t="str">
            <v>150402</v>
          </cell>
          <cell r="B438" t="str">
            <v>红山区</v>
          </cell>
        </row>
        <row r="439">
          <cell r="A439" t="str">
            <v>150403</v>
          </cell>
          <cell r="B439" t="str">
            <v>元宝山区</v>
          </cell>
        </row>
        <row r="440">
          <cell r="A440" t="str">
            <v>150404</v>
          </cell>
          <cell r="B440" t="str">
            <v>松山区</v>
          </cell>
        </row>
        <row r="441">
          <cell r="A441" t="str">
            <v>150421</v>
          </cell>
          <cell r="B441" t="str">
            <v>阿鲁科尔沁旗</v>
          </cell>
        </row>
        <row r="442">
          <cell r="A442" t="str">
            <v>150422</v>
          </cell>
          <cell r="B442" t="str">
            <v>巴林左旗</v>
          </cell>
        </row>
        <row r="443">
          <cell r="A443" t="str">
            <v>150423</v>
          </cell>
          <cell r="B443" t="str">
            <v>巴林右旗</v>
          </cell>
        </row>
        <row r="444">
          <cell r="A444" t="str">
            <v>150424</v>
          </cell>
          <cell r="B444" t="str">
            <v>林西县</v>
          </cell>
        </row>
        <row r="445">
          <cell r="A445" t="str">
            <v>150425</v>
          </cell>
          <cell r="B445" t="str">
            <v>克什克腾旗</v>
          </cell>
        </row>
        <row r="446">
          <cell r="A446" t="str">
            <v>150426</v>
          </cell>
          <cell r="B446" t="str">
            <v>翁牛特旗</v>
          </cell>
        </row>
        <row r="447">
          <cell r="A447" t="str">
            <v>150428</v>
          </cell>
          <cell r="B447" t="str">
            <v>喀喇沁旗</v>
          </cell>
        </row>
        <row r="448">
          <cell r="A448" t="str">
            <v>150429</v>
          </cell>
          <cell r="B448" t="str">
            <v>宁城县</v>
          </cell>
        </row>
        <row r="449">
          <cell r="A449" t="str">
            <v>150430</v>
          </cell>
          <cell r="B449" t="str">
            <v>敖汉旗</v>
          </cell>
        </row>
        <row r="450">
          <cell r="A450" t="str">
            <v>150500</v>
          </cell>
          <cell r="B450" t="str">
            <v>通辽市本级</v>
          </cell>
        </row>
        <row r="451">
          <cell r="A451" t="str">
            <v>150502</v>
          </cell>
          <cell r="B451" t="str">
            <v>科尔沁区</v>
          </cell>
        </row>
        <row r="452">
          <cell r="A452" t="str">
            <v>150521</v>
          </cell>
          <cell r="B452" t="str">
            <v>科尔沁左翼中旗</v>
          </cell>
        </row>
        <row r="453">
          <cell r="A453" t="str">
            <v>150522</v>
          </cell>
          <cell r="B453" t="str">
            <v>科尔沁左翼后旗</v>
          </cell>
        </row>
        <row r="454">
          <cell r="A454" t="str">
            <v>150523</v>
          </cell>
          <cell r="B454" t="str">
            <v>开鲁县</v>
          </cell>
        </row>
        <row r="455">
          <cell r="A455" t="str">
            <v>150524</v>
          </cell>
          <cell r="B455" t="str">
            <v>库伦旗</v>
          </cell>
        </row>
        <row r="456">
          <cell r="A456" t="str">
            <v>150525</v>
          </cell>
          <cell r="B456" t="str">
            <v>奈曼旗</v>
          </cell>
        </row>
        <row r="457">
          <cell r="A457" t="str">
            <v>150526</v>
          </cell>
          <cell r="B457" t="str">
            <v>扎鲁特旗</v>
          </cell>
        </row>
        <row r="458">
          <cell r="A458" t="str">
            <v>150581</v>
          </cell>
          <cell r="B458" t="str">
            <v>霍林郭勒市</v>
          </cell>
        </row>
        <row r="459">
          <cell r="A459" t="str">
            <v>150600</v>
          </cell>
          <cell r="B459" t="str">
            <v>鄂尔多斯市本级</v>
          </cell>
        </row>
        <row r="460">
          <cell r="A460" t="str">
            <v>150602</v>
          </cell>
          <cell r="B460" t="str">
            <v>东胜区</v>
          </cell>
        </row>
        <row r="461">
          <cell r="A461" t="str">
            <v>150603</v>
          </cell>
          <cell r="B461" t="str">
            <v>康巴什区</v>
          </cell>
        </row>
        <row r="462">
          <cell r="A462" t="str">
            <v>150621</v>
          </cell>
          <cell r="B462" t="str">
            <v>达拉特旗</v>
          </cell>
        </row>
        <row r="463">
          <cell r="A463" t="str">
            <v>150622</v>
          </cell>
          <cell r="B463" t="str">
            <v>准格尔旗</v>
          </cell>
        </row>
        <row r="464">
          <cell r="A464" t="str">
            <v>150623</v>
          </cell>
          <cell r="B464" t="str">
            <v>鄂托克前旗</v>
          </cell>
        </row>
        <row r="465">
          <cell r="A465" t="str">
            <v>150624</v>
          </cell>
          <cell r="B465" t="str">
            <v>鄂托克旗</v>
          </cell>
        </row>
        <row r="466">
          <cell r="A466" t="str">
            <v>150625</v>
          </cell>
          <cell r="B466" t="str">
            <v>杭锦旗</v>
          </cell>
        </row>
        <row r="467">
          <cell r="A467" t="str">
            <v>150626</v>
          </cell>
          <cell r="B467" t="str">
            <v>乌审旗</v>
          </cell>
        </row>
        <row r="468">
          <cell r="A468" t="str">
            <v>150627</v>
          </cell>
          <cell r="B468" t="str">
            <v>伊金霍洛旗</v>
          </cell>
        </row>
        <row r="469">
          <cell r="A469" t="str">
            <v>150700</v>
          </cell>
          <cell r="B469" t="str">
            <v>呼伦贝尔市本级</v>
          </cell>
        </row>
        <row r="470">
          <cell r="A470" t="str">
            <v>150702</v>
          </cell>
          <cell r="B470" t="str">
            <v>海拉尔区</v>
          </cell>
        </row>
        <row r="471">
          <cell r="A471" t="str">
            <v>150703</v>
          </cell>
          <cell r="B471" t="str">
            <v>扎赉诺尔区</v>
          </cell>
        </row>
        <row r="472">
          <cell r="A472" t="str">
            <v>150721</v>
          </cell>
          <cell r="B472" t="str">
            <v>阿荣旗</v>
          </cell>
        </row>
        <row r="473">
          <cell r="A473" t="str">
            <v>150722</v>
          </cell>
          <cell r="B473" t="str">
            <v>莫力达瓦达斡尔族自治旗</v>
          </cell>
        </row>
        <row r="474">
          <cell r="A474" t="str">
            <v>150723</v>
          </cell>
          <cell r="B474" t="str">
            <v>鄂伦春自治旗</v>
          </cell>
        </row>
        <row r="475">
          <cell r="A475" t="str">
            <v>150724</v>
          </cell>
          <cell r="B475" t="str">
            <v>鄂温克族自治旗</v>
          </cell>
        </row>
        <row r="476">
          <cell r="A476" t="str">
            <v>150725</v>
          </cell>
          <cell r="B476" t="str">
            <v>陈巴尔虎旗</v>
          </cell>
        </row>
        <row r="477">
          <cell r="A477" t="str">
            <v>150726</v>
          </cell>
          <cell r="B477" t="str">
            <v>新巴尔虎左旗</v>
          </cell>
        </row>
        <row r="478">
          <cell r="A478" t="str">
            <v>150727</v>
          </cell>
          <cell r="B478" t="str">
            <v>新巴尔虎右旗</v>
          </cell>
        </row>
        <row r="479">
          <cell r="A479" t="str">
            <v>150781</v>
          </cell>
          <cell r="B479" t="str">
            <v>满洲里市</v>
          </cell>
        </row>
        <row r="480">
          <cell r="A480" t="str">
            <v>150782</v>
          </cell>
          <cell r="B480" t="str">
            <v>牙克石市</v>
          </cell>
        </row>
        <row r="481">
          <cell r="A481" t="str">
            <v>150783</v>
          </cell>
          <cell r="B481" t="str">
            <v>扎兰屯市</v>
          </cell>
        </row>
        <row r="482">
          <cell r="A482" t="str">
            <v>150784</v>
          </cell>
          <cell r="B482" t="str">
            <v>额尔古纳市</v>
          </cell>
        </row>
        <row r="483">
          <cell r="A483" t="str">
            <v>150785</v>
          </cell>
          <cell r="B483" t="str">
            <v>根河市</v>
          </cell>
        </row>
        <row r="484">
          <cell r="A484" t="str">
            <v>150800</v>
          </cell>
          <cell r="B484" t="str">
            <v>巴彦淖尔市本级</v>
          </cell>
        </row>
        <row r="485">
          <cell r="A485" t="str">
            <v>150802</v>
          </cell>
          <cell r="B485" t="str">
            <v>临河区</v>
          </cell>
        </row>
        <row r="486">
          <cell r="A486" t="str">
            <v>150821</v>
          </cell>
          <cell r="B486" t="str">
            <v>五原县</v>
          </cell>
        </row>
        <row r="487">
          <cell r="A487" t="str">
            <v>150822</v>
          </cell>
          <cell r="B487" t="str">
            <v>磴口县</v>
          </cell>
        </row>
        <row r="488">
          <cell r="A488" t="str">
            <v>150823</v>
          </cell>
          <cell r="B488" t="str">
            <v>乌拉特前旗</v>
          </cell>
        </row>
        <row r="489">
          <cell r="A489" t="str">
            <v>150824</v>
          </cell>
          <cell r="B489" t="str">
            <v>乌拉特中旗</v>
          </cell>
        </row>
        <row r="490">
          <cell r="A490" t="str">
            <v>150825</v>
          </cell>
          <cell r="B490" t="str">
            <v>乌拉特后旗</v>
          </cell>
        </row>
        <row r="491">
          <cell r="A491" t="str">
            <v>150826</v>
          </cell>
          <cell r="B491" t="str">
            <v>杭锦后旗</v>
          </cell>
        </row>
        <row r="492">
          <cell r="A492" t="str">
            <v>150900</v>
          </cell>
          <cell r="B492" t="str">
            <v>乌兰察布市本级</v>
          </cell>
        </row>
        <row r="493">
          <cell r="A493" t="str">
            <v>150902</v>
          </cell>
          <cell r="B493" t="str">
            <v>集宁区</v>
          </cell>
        </row>
        <row r="494">
          <cell r="A494" t="str">
            <v>150921</v>
          </cell>
          <cell r="B494" t="str">
            <v>卓资县</v>
          </cell>
        </row>
        <row r="495">
          <cell r="A495" t="str">
            <v>150922</v>
          </cell>
          <cell r="B495" t="str">
            <v>化德县</v>
          </cell>
        </row>
        <row r="496">
          <cell r="A496" t="str">
            <v>150923</v>
          </cell>
          <cell r="B496" t="str">
            <v>商都县</v>
          </cell>
        </row>
        <row r="497">
          <cell r="A497" t="str">
            <v>150924</v>
          </cell>
          <cell r="B497" t="str">
            <v>兴和县</v>
          </cell>
        </row>
        <row r="498">
          <cell r="A498" t="str">
            <v>150925</v>
          </cell>
          <cell r="B498" t="str">
            <v>凉城县</v>
          </cell>
        </row>
        <row r="499">
          <cell r="A499" t="str">
            <v>150926</v>
          </cell>
          <cell r="B499" t="str">
            <v>察哈尔右翼前旗</v>
          </cell>
        </row>
        <row r="500">
          <cell r="A500" t="str">
            <v>150927</v>
          </cell>
          <cell r="B500" t="str">
            <v>察哈尔右翼中旗</v>
          </cell>
        </row>
        <row r="501">
          <cell r="A501" t="str">
            <v>150928</v>
          </cell>
          <cell r="B501" t="str">
            <v>察哈尔右翼后旗</v>
          </cell>
        </row>
        <row r="502">
          <cell r="A502" t="str">
            <v>150929</v>
          </cell>
          <cell r="B502" t="str">
            <v>四子王旗</v>
          </cell>
        </row>
        <row r="503">
          <cell r="A503" t="str">
            <v>150981</v>
          </cell>
          <cell r="B503" t="str">
            <v>丰镇市</v>
          </cell>
        </row>
        <row r="504">
          <cell r="A504" t="str">
            <v>152200</v>
          </cell>
          <cell r="B504" t="str">
            <v>兴安盟本级</v>
          </cell>
        </row>
        <row r="505">
          <cell r="A505" t="str">
            <v>152201</v>
          </cell>
          <cell r="B505" t="str">
            <v>乌兰浩特市</v>
          </cell>
        </row>
        <row r="506">
          <cell r="A506" t="str">
            <v>152202</v>
          </cell>
          <cell r="B506" t="str">
            <v>阿尔山市</v>
          </cell>
        </row>
        <row r="507">
          <cell r="A507" t="str">
            <v>152221</v>
          </cell>
          <cell r="B507" t="str">
            <v>科尔沁右翼前旗</v>
          </cell>
        </row>
        <row r="508">
          <cell r="A508" t="str">
            <v>152222</v>
          </cell>
          <cell r="B508" t="str">
            <v>科尔沁右翼中旗</v>
          </cell>
        </row>
        <row r="509">
          <cell r="A509" t="str">
            <v>152223</v>
          </cell>
          <cell r="B509" t="str">
            <v>扎赉特旗</v>
          </cell>
        </row>
        <row r="510">
          <cell r="A510" t="str">
            <v>152224</v>
          </cell>
          <cell r="B510" t="str">
            <v>突泉县</v>
          </cell>
        </row>
        <row r="511">
          <cell r="A511" t="str">
            <v>152500</v>
          </cell>
          <cell r="B511" t="str">
            <v>锡林郭勒盟本级</v>
          </cell>
        </row>
        <row r="512">
          <cell r="A512" t="str">
            <v>152501</v>
          </cell>
          <cell r="B512" t="str">
            <v>二连浩特市</v>
          </cell>
        </row>
        <row r="513">
          <cell r="A513" t="str">
            <v>152502</v>
          </cell>
          <cell r="B513" t="str">
            <v>锡林浩特市</v>
          </cell>
        </row>
        <row r="514">
          <cell r="A514" t="str">
            <v>152522</v>
          </cell>
          <cell r="B514" t="str">
            <v>阿巴嘎旗</v>
          </cell>
        </row>
        <row r="515">
          <cell r="A515" t="str">
            <v>152523</v>
          </cell>
          <cell r="B515" t="str">
            <v>苏尼特左旗</v>
          </cell>
        </row>
        <row r="516">
          <cell r="A516" t="str">
            <v>152524</v>
          </cell>
          <cell r="B516" t="str">
            <v>苏尼特右旗</v>
          </cell>
        </row>
        <row r="517">
          <cell r="A517" t="str">
            <v>152525</v>
          </cell>
          <cell r="B517" t="str">
            <v>东乌珠穆沁旗</v>
          </cell>
        </row>
        <row r="518">
          <cell r="A518" t="str">
            <v>152526</v>
          </cell>
          <cell r="B518" t="str">
            <v>西乌珠穆沁旗</v>
          </cell>
        </row>
        <row r="519">
          <cell r="A519" t="str">
            <v>152527</v>
          </cell>
          <cell r="B519" t="str">
            <v>太仆寺旗</v>
          </cell>
        </row>
        <row r="520">
          <cell r="A520" t="str">
            <v>152528</v>
          </cell>
          <cell r="B520" t="str">
            <v>镶黄旗</v>
          </cell>
        </row>
        <row r="521">
          <cell r="A521" t="str">
            <v>152529</v>
          </cell>
          <cell r="B521" t="str">
            <v>正镶白旗</v>
          </cell>
        </row>
        <row r="522">
          <cell r="A522" t="str">
            <v>152530</v>
          </cell>
          <cell r="B522" t="str">
            <v>正蓝旗</v>
          </cell>
        </row>
        <row r="523">
          <cell r="A523" t="str">
            <v>152531</v>
          </cell>
          <cell r="B523" t="str">
            <v>多伦县</v>
          </cell>
        </row>
        <row r="524">
          <cell r="A524" t="str">
            <v>152900</v>
          </cell>
          <cell r="B524" t="str">
            <v>阿拉善盟本级</v>
          </cell>
        </row>
        <row r="525">
          <cell r="A525" t="str">
            <v>152921</v>
          </cell>
          <cell r="B525" t="str">
            <v>阿拉善左旗</v>
          </cell>
        </row>
        <row r="526">
          <cell r="A526" t="str">
            <v>152922</v>
          </cell>
          <cell r="B526" t="str">
            <v>阿拉善右旗</v>
          </cell>
        </row>
        <row r="527">
          <cell r="A527" t="str">
            <v>152923</v>
          </cell>
          <cell r="B527" t="str">
            <v>额济纳旗</v>
          </cell>
        </row>
        <row r="528">
          <cell r="A528" t="str">
            <v>210000</v>
          </cell>
          <cell r="B528" t="str">
            <v>辽宁省本级</v>
          </cell>
        </row>
        <row r="529">
          <cell r="A529" t="str">
            <v>210100</v>
          </cell>
          <cell r="B529" t="str">
            <v>沈阳市本级</v>
          </cell>
        </row>
        <row r="530">
          <cell r="A530" t="str">
            <v>210102</v>
          </cell>
          <cell r="B530" t="str">
            <v>和平区</v>
          </cell>
        </row>
        <row r="531">
          <cell r="A531" t="str">
            <v>210103</v>
          </cell>
          <cell r="B531" t="str">
            <v>沈河区</v>
          </cell>
        </row>
        <row r="532">
          <cell r="A532" t="str">
            <v>210104</v>
          </cell>
          <cell r="B532" t="str">
            <v>大东区</v>
          </cell>
        </row>
        <row r="533">
          <cell r="A533" t="str">
            <v>210105</v>
          </cell>
          <cell r="B533" t="str">
            <v>皇姑区</v>
          </cell>
        </row>
        <row r="534">
          <cell r="A534" t="str">
            <v>210106</v>
          </cell>
          <cell r="B534" t="str">
            <v>铁西区</v>
          </cell>
        </row>
        <row r="535">
          <cell r="A535" t="str">
            <v>210111</v>
          </cell>
          <cell r="B535" t="str">
            <v>苏家屯区</v>
          </cell>
        </row>
        <row r="536">
          <cell r="A536" t="str">
            <v>210112</v>
          </cell>
          <cell r="B536" t="str">
            <v>浑南区</v>
          </cell>
        </row>
        <row r="537">
          <cell r="A537" t="str">
            <v>210113</v>
          </cell>
          <cell r="B537" t="str">
            <v>沈北新区</v>
          </cell>
        </row>
        <row r="538">
          <cell r="A538" t="str">
            <v>210114</v>
          </cell>
          <cell r="B538" t="str">
            <v>于洪区</v>
          </cell>
        </row>
        <row r="539">
          <cell r="A539" t="str">
            <v>210115</v>
          </cell>
          <cell r="B539" t="str">
            <v>辽中区</v>
          </cell>
        </row>
        <row r="540">
          <cell r="A540" t="str">
            <v>210123</v>
          </cell>
          <cell r="B540" t="str">
            <v>康平县</v>
          </cell>
        </row>
        <row r="541">
          <cell r="A541" t="str">
            <v>210124</v>
          </cell>
          <cell r="B541" t="str">
            <v>法库县</v>
          </cell>
        </row>
        <row r="542">
          <cell r="A542" t="str">
            <v>210181</v>
          </cell>
          <cell r="B542" t="str">
            <v>新民市</v>
          </cell>
        </row>
        <row r="543">
          <cell r="A543" t="str">
            <v>210200</v>
          </cell>
          <cell r="B543" t="str">
            <v>大连市本级</v>
          </cell>
        </row>
        <row r="544">
          <cell r="A544" t="str">
            <v>210202</v>
          </cell>
          <cell r="B544" t="str">
            <v>中山区</v>
          </cell>
        </row>
        <row r="545">
          <cell r="A545" t="str">
            <v>210203</v>
          </cell>
          <cell r="B545" t="str">
            <v>西岗区</v>
          </cell>
        </row>
        <row r="546">
          <cell r="A546" t="str">
            <v>210204</v>
          </cell>
          <cell r="B546" t="str">
            <v>沙河口区</v>
          </cell>
        </row>
        <row r="547">
          <cell r="A547" t="str">
            <v>210211</v>
          </cell>
          <cell r="B547" t="str">
            <v>甘井子区</v>
          </cell>
        </row>
        <row r="548">
          <cell r="A548" t="str">
            <v>210212</v>
          </cell>
          <cell r="B548" t="str">
            <v>旅顺口区</v>
          </cell>
        </row>
        <row r="549">
          <cell r="A549" t="str">
            <v>210213</v>
          </cell>
          <cell r="B549" t="str">
            <v>金州区</v>
          </cell>
        </row>
        <row r="550">
          <cell r="A550" t="str">
            <v>210214</v>
          </cell>
          <cell r="B550" t="str">
            <v>普兰店区</v>
          </cell>
        </row>
        <row r="551">
          <cell r="A551" t="str">
            <v>210224</v>
          </cell>
          <cell r="B551" t="str">
            <v>长海县</v>
          </cell>
        </row>
        <row r="552">
          <cell r="A552" t="str">
            <v>210281</v>
          </cell>
          <cell r="B552" t="str">
            <v>瓦房店市</v>
          </cell>
        </row>
        <row r="553">
          <cell r="A553" t="str">
            <v>210283</v>
          </cell>
          <cell r="B553" t="str">
            <v>庄河市</v>
          </cell>
        </row>
        <row r="554">
          <cell r="A554" t="str">
            <v>210300</v>
          </cell>
          <cell r="B554" t="str">
            <v>鞍山市本级</v>
          </cell>
        </row>
        <row r="555">
          <cell r="A555" t="str">
            <v>210302</v>
          </cell>
          <cell r="B555" t="str">
            <v>铁东区</v>
          </cell>
        </row>
        <row r="556">
          <cell r="A556" t="str">
            <v>210303</v>
          </cell>
          <cell r="B556" t="str">
            <v>铁西区</v>
          </cell>
        </row>
        <row r="557">
          <cell r="A557" t="str">
            <v>210304</v>
          </cell>
          <cell r="B557" t="str">
            <v>立山区</v>
          </cell>
        </row>
        <row r="558">
          <cell r="A558" t="str">
            <v>210311</v>
          </cell>
          <cell r="B558" t="str">
            <v>千山区</v>
          </cell>
        </row>
        <row r="559">
          <cell r="A559" t="str">
            <v>210321</v>
          </cell>
          <cell r="B559" t="str">
            <v>台安县</v>
          </cell>
        </row>
        <row r="560">
          <cell r="A560" t="str">
            <v>210323</v>
          </cell>
          <cell r="B560" t="str">
            <v>岫岩满族自治县</v>
          </cell>
        </row>
        <row r="561">
          <cell r="A561" t="str">
            <v>210381</v>
          </cell>
          <cell r="B561" t="str">
            <v>海城市</v>
          </cell>
        </row>
        <row r="562">
          <cell r="A562" t="str">
            <v>210400</v>
          </cell>
          <cell r="B562" t="str">
            <v>抚顺市本级</v>
          </cell>
        </row>
        <row r="563">
          <cell r="A563" t="str">
            <v>210402</v>
          </cell>
          <cell r="B563" t="str">
            <v>新抚区</v>
          </cell>
        </row>
        <row r="564">
          <cell r="A564" t="str">
            <v>210403</v>
          </cell>
          <cell r="B564" t="str">
            <v>东洲区</v>
          </cell>
        </row>
        <row r="565">
          <cell r="A565" t="str">
            <v>210404</v>
          </cell>
          <cell r="B565" t="str">
            <v>望花区</v>
          </cell>
        </row>
        <row r="566">
          <cell r="A566" t="str">
            <v>210411</v>
          </cell>
          <cell r="B566" t="str">
            <v>顺城区</v>
          </cell>
        </row>
        <row r="567">
          <cell r="A567" t="str">
            <v>210421</v>
          </cell>
          <cell r="B567" t="str">
            <v>抚顺县</v>
          </cell>
        </row>
        <row r="568">
          <cell r="A568" t="str">
            <v>210422</v>
          </cell>
          <cell r="B568" t="str">
            <v>新宾满族自治县</v>
          </cell>
        </row>
        <row r="569">
          <cell r="A569" t="str">
            <v>210423</v>
          </cell>
          <cell r="B569" t="str">
            <v>清原满族自治县</v>
          </cell>
        </row>
        <row r="570">
          <cell r="A570" t="str">
            <v>210500</v>
          </cell>
          <cell r="B570" t="str">
            <v>本溪市本级</v>
          </cell>
        </row>
        <row r="571">
          <cell r="A571" t="str">
            <v>210502</v>
          </cell>
          <cell r="B571" t="str">
            <v>平山区</v>
          </cell>
        </row>
        <row r="572">
          <cell r="A572" t="str">
            <v>210503</v>
          </cell>
          <cell r="B572" t="str">
            <v>溪湖区</v>
          </cell>
        </row>
        <row r="573">
          <cell r="A573" t="str">
            <v>210504</v>
          </cell>
          <cell r="B573" t="str">
            <v>明山区</v>
          </cell>
        </row>
        <row r="574">
          <cell r="A574" t="str">
            <v>210505</v>
          </cell>
          <cell r="B574" t="str">
            <v>南芬区</v>
          </cell>
        </row>
        <row r="575">
          <cell r="A575" t="str">
            <v>210521</v>
          </cell>
          <cell r="B575" t="str">
            <v>本溪满族自治县</v>
          </cell>
        </row>
        <row r="576">
          <cell r="A576" t="str">
            <v>210522</v>
          </cell>
          <cell r="B576" t="str">
            <v>桓仁满族自治县</v>
          </cell>
        </row>
        <row r="577">
          <cell r="A577" t="str">
            <v>210600</v>
          </cell>
          <cell r="B577" t="str">
            <v>丹东市本级</v>
          </cell>
        </row>
        <row r="578">
          <cell r="A578" t="str">
            <v>210602</v>
          </cell>
          <cell r="B578" t="str">
            <v>元宝区</v>
          </cell>
        </row>
        <row r="579">
          <cell r="A579" t="str">
            <v>210603</v>
          </cell>
          <cell r="B579" t="str">
            <v>振兴区</v>
          </cell>
        </row>
        <row r="580">
          <cell r="A580" t="str">
            <v>210604</v>
          </cell>
          <cell r="B580" t="str">
            <v>振安区</v>
          </cell>
        </row>
        <row r="581">
          <cell r="A581" t="str">
            <v>210624</v>
          </cell>
          <cell r="B581" t="str">
            <v>宽甸满族自治县</v>
          </cell>
        </row>
        <row r="582">
          <cell r="A582" t="str">
            <v>210681</v>
          </cell>
          <cell r="B582" t="str">
            <v>东港市</v>
          </cell>
        </row>
        <row r="583">
          <cell r="A583" t="str">
            <v>210682</v>
          </cell>
          <cell r="B583" t="str">
            <v>凤城市</v>
          </cell>
        </row>
        <row r="584">
          <cell r="A584" t="str">
            <v>210700</v>
          </cell>
          <cell r="B584" t="str">
            <v>锦州市本级</v>
          </cell>
        </row>
        <row r="585">
          <cell r="A585" t="str">
            <v>210702</v>
          </cell>
          <cell r="B585" t="str">
            <v>古塔区</v>
          </cell>
        </row>
        <row r="586">
          <cell r="A586" t="str">
            <v>210703</v>
          </cell>
          <cell r="B586" t="str">
            <v>凌河区</v>
          </cell>
        </row>
        <row r="587">
          <cell r="A587" t="str">
            <v>210711</v>
          </cell>
          <cell r="B587" t="str">
            <v>太和区</v>
          </cell>
        </row>
        <row r="588">
          <cell r="A588" t="str">
            <v>210726</v>
          </cell>
          <cell r="B588" t="str">
            <v>黑山县</v>
          </cell>
        </row>
        <row r="589">
          <cell r="A589" t="str">
            <v>210727</v>
          </cell>
          <cell r="B589" t="str">
            <v>义县</v>
          </cell>
        </row>
        <row r="590">
          <cell r="A590" t="str">
            <v>210781</v>
          </cell>
          <cell r="B590" t="str">
            <v>凌海市</v>
          </cell>
        </row>
        <row r="591">
          <cell r="A591" t="str">
            <v>210782</v>
          </cell>
          <cell r="B591" t="str">
            <v>北镇市</v>
          </cell>
        </row>
        <row r="592">
          <cell r="A592" t="str">
            <v>210800</v>
          </cell>
          <cell r="B592" t="str">
            <v>营口市本级</v>
          </cell>
        </row>
        <row r="593">
          <cell r="A593" t="str">
            <v>210802</v>
          </cell>
          <cell r="B593" t="str">
            <v>站前区</v>
          </cell>
        </row>
        <row r="594">
          <cell r="A594" t="str">
            <v>210803</v>
          </cell>
          <cell r="B594" t="str">
            <v>西市区</v>
          </cell>
        </row>
        <row r="595">
          <cell r="A595" t="str">
            <v>210804</v>
          </cell>
          <cell r="B595" t="str">
            <v>鲅鱼圈区</v>
          </cell>
        </row>
        <row r="596">
          <cell r="A596" t="str">
            <v>210811</v>
          </cell>
          <cell r="B596" t="str">
            <v>老边区</v>
          </cell>
        </row>
        <row r="597">
          <cell r="A597" t="str">
            <v>210881</v>
          </cell>
          <cell r="B597" t="str">
            <v>盖州市</v>
          </cell>
        </row>
        <row r="598">
          <cell r="A598" t="str">
            <v>210882</v>
          </cell>
          <cell r="B598" t="str">
            <v>大石桥市</v>
          </cell>
        </row>
        <row r="599">
          <cell r="A599" t="str">
            <v>210900</v>
          </cell>
          <cell r="B599" t="str">
            <v>阜新市本级</v>
          </cell>
        </row>
        <row r="600">
          <cell r="A600" t="str">
            <v>210902</v>
          </cell>
          <cell r="B600" t="str">
            <v>海州区</v>
          </cell>
        </row>
        <row r="601">
          <cell r="A601" t="str">
            <v>210903</v>
          </cell>
          <cell r="B601" t="str">
            <v>新邱区</v>
          </cell>
        </row>
        <row r="602">
          <cell r="A602" t="str">
            <v>210904</v>
          </cell>
          <cell r="B602" t="str">
            <v>太平区</v>
          </cell>
        </row>
        <row r="603">
          <cell r="A603" t="str">
            <v>210905</v>
          </cell>
          <cell r="B603" t="str">
            <v>清河门区</v>
          </cell>
        </row>
        <row r="604">
          <cell r="A604" t="str">
            <v>210911</v>
          </cell>
          <cell r="B604" t="str">
            <v>细河区</v>
          </cell>
        </row>
        <row r="605">
          <cell r="A605" t="str">
            <v>210921</v>
          </cell>
          <cell r="B605" t="str">
            <v>阜新蒙古族自治县</v>
          </cell>
        </row>
        <row r="606">
          <cell r="A606" t="str">
            <v>210922</v>
          </cell>
          <cell r="B606" t="str">
            <v>彰武县</v>
          </cell>
        </row>
        <row r="607">
          <cell r="A607" t="str">
            <v>211000</v>
          </cell>
          <cell r="B607" t="str">
            <v>辽阳市本级</v>
          </cell>
        </row>
        <row r="608">
          <cell r="A608" t="str">
            <v>211002</v>
          </cell>
          <cell r="B608" t="str">
            <v>白塔区</v>
          </cell>
        </row>
        <row r="609">
          <cell r="A609" t="str">
            <v>211003</v>
          </cell>
          <cell r="B609" t="str">
            <v>文圣区</v>
          </cell>
        </row>
        <row r="610">
          <cell r="A610" t="str">
            <v>211004</v>
          </cell>
          <cell r="B610" t="str">
            <v>宏伟区</v>
          </cell>
        </row>
        <row r="611">
          <cell r="A611" t="str">
            <v>211005</v>
          </cell>
          <cell r="B611" t="str">
            <v>弓长岭区</v>
          </cell>
        </row>
        <row r="612">
          <cell r="A612" t="str">
            <v>211011</v>
          </cell>
          <cell r="B612" t="str">
            <v>太子河区</v>
          </cell>
        </row>
        <row r="613">
          <cell r="A613" t="str">
            <v>211021</v>
          </cell>
          <cell r="B613" t="str">
            <v>辽阳县</v>
          </cell>
        </row>
        <row r="614">
          <cell r="A614" t="str">
            <v>211081</v>
          </cell>
          <cell r="B614" t="str">
            <v>灯塔市</v>
          </cell>
        </row>
        <row r="615">
          <cell r="A615" t="str">
            <v>211100</v>
          </cell>
          <cell r="B615" t="str">
            <v>盘锦市本级</v>
          </cell>
        </row>
        <row r="616">
          <cell r="A616" t="str">
            <v>211102</v>
          </cell>
          <cell r="B616" t="str">
            <v>双台子区</v>
          </cell>
        </row>
        <row r="617">
          <cell r="A617" t="str">
            <v>211103</v>
          </cell>
          <cell r="B617" t="str">
            <v>兴隆台区</v>
          </cell>
        </row>
        <row r="618">
          <cell r="A618" t="str">
            <v>211104</v>
          </cell>
          <cell r="B618" t="str">
            <v>大洼区</v>
          </cell>
        </row>
        <row r="619">
          <cell r="A619" t="str">
            <v>211122</v>
          </cell>
          <cell r="B619" t="str">
            <v>盘山县</v>
          </cell>
        </row>
        <row r="620">
          <cell r="A620" t="str">
            <v>211200</v>
          </cell>
          <cell r="B620" t="str">
            <v>铁岭市本级</v>
          </cell>
        </row>
        <row r="621">
          <cell r="A621" t="str">
            <v>211202</v>
          </cell>
          <cell r="B621" t="str">
            <v>银州区</v>
          </cell>
        </row>
        <row r="622">
          <cell r="A622" t="str">
            <v>211204</v>
          </cell>
          <cell r="B622" t="str">
            <v>清河区</v>
          </cell>
        </row>
        <row r="623">
          <cell r="A623" t="str">
            <v>211221</v>
          </cell>
          <cell r="B623" t="str">
            <v>铁岭县</v>
          </cell>
        </row>
        <row r="624">
          <cell r="A624" t="str">
            <v>211223</v>
          </cell>
          <cell r="B624" t="str">
            <v>西丰县</v>
          </cell>
        </row>
        <row r="625">
          <cell r="A625" t="str">
            <v>211224</v>
          </cell>
          <cell r="B625" t="str">
            <v>昌图县</v>
          </cell>
        </row>
        <row r="626">
          <cell r="A626" t="str">
            <v>211281</v>
          </cell>
          <cell r="B626" t="str">
            <v>调兵山市</v>
          </cell>
        </row>
        <row r="627">
          <cell r="A627" t="str">
            <v>211282</v>
          </cell>
          <cell r="B627" t="str">
            <v>开原市</v>
          </cell>
        </row>
        <row r="628">
          <cell r="A628" t="str">
            <v>211300</v>
          </cell>
          <cell r="B628" t="str">
            <v>朝阳市本级</v>
          </cell>
        </row>
        <row r="629">
          <cell r="A629" t="str">
            <v>211302</v>
          </cell>
          <cell r="B629" t="str">
            <v>双塔区</v>
          </cell>
        </row>
        <row r="630">
          <cell r="A630" t="str">
            <v>211303</v>
          </cell>
          <cell r="B630" t="str">
            <v>龙城区</v>
          </cell>
        </row>
        <row r="631">
          <cell r="A631" t="str">
            <v>211321</v>
          </cell>
          <cell r="B631" t="str">
            <v>朝阳县</v>
          </cell>
        </row>
        <row r="632">
          <cell r="A632" t="str">
            <v>211322</v>
          </cell>
          <cell r="B632" t="str">
            <v>建平县</v>
          </cell>
        </row>
        <row r="633">
          <cell r="A633" t="str">
            <v>211324</v>
          </cell>
          <cell r="B633" t="str">
            <v>喀喇沁左翼蒙古族自治县</v>
          </cell>
        </row>
        <row r="634">
          <cell r="A634" t="str">
            <v>211381</v>
          </cell>
          <cell r="B634" t="str">
            <v>北票市</v>
          </cell>
        </row>
        <row r="635">
          <cell r="A635" t="str">
            <v>211382</v>
          </cell>
          <cell r="B635" t="str">
            <v>凌源市</v>
          </cell>
        </row>
        <row r="636">
          <cell r="A636" t="str">
            <v>211400</v>
          </cell>
          <cell r="B636" t="str">
            <v>葫芦岛市本级</v>
          </cell>
        </row>
        <row r="637">
          <cell r="A637" t="str">
            <v>211402</v>
          </cell>
          <cell r="B637" t="str">
            <v>连山区</v>
          </cell>
        </row>
        <row r="638">
          <cell r="A638" t="str">
            <v>211403</v>
          </cell>
          <cell r="B638" t="str">
            <v>龙港区</v>
          </cell>
        </row>
        <row r="639">
          <cell r="A639" t="str">
            <v>211404</v>
          </cell>
          <cell r="B639" t="str">
            <v>南票区</v>
          </cell>
        </row>
        <row r="640">
          <cell r="A640" t="str">
            <v>211421</v>
          </cell>
          <cell r="B640" t="str">
            <v>绥中县</v>
          </cell>
        </row>
        <row r="641">
          <cell r="A641" t="str">
            <v>211422</v>
          </cell>
          <cell r="B641" t="str">
            <v>建昌县</v>
          </cell>
        </row>
        <row r="642">
          <cell r="A642" t="str">
            <v>211481</v>
          </cell>
          <cell r="B642" t="str">
            <v>兴城市</v>
          </cell>
        </row>
        <row r="643">
          <cell r="A643" t="str">
            <v>220000</v>
          </cell>
          <cell r="B643" t="str">
            <v>吉林省本级</v>
          </cell>
        </row>
        <row r="644">
          <cell r="A644" t="str">
            <v>220100</v>
          </cell>
          <cell r="B644" t="str">
            <v>长春市本级</v>
          </cell>
        </row>
        <row r="645">
          <cell r="A645" t="str">
            <v>220102</v>
          </cell>
          <cell r="B645" t="str">
            <v>南关区</v>
          </cell>
        </row>
        <row r="646">
          <cell r="A646" t="str">
            <v>220103</v>
          </cell>
          <cell r="B646" t="str">
            <v>宽城区</v>
          </cell>
        </row>
        <row r="647">
          <cell r="A647" t="str">
            <v>220104</v>
          </cell>
          <cell r="B647" t="str">
            <v>朝阳区</v>
          </cell>
        </row>
        <row r="648">
          <cell r="A648" t="str">
            <v>220105</v>
          </cell>
          <cell r="B648" t="str">
            <v>二道区</v>
          </cell>
        </row>
        <row r="649">
          <cell r="A649" t="str">
            <v>220106</v>
          </cell>
          <cell r="B649" t="str">
            <v>绿园区</v>
          </cell>
        </row>
        <row r="650">
          <cell r="A650" t="str">
            <v>220112</v>
          </cell>
          <cell r="B650" t="str">
            <v>双阳区</v>
          </cell>
        </row>
        <row r="651">
          <cell r="A651" t="str">
            <v>220113</v>
          </cell>
          <cell r="B651" t="str">
            <v>九台区</v>
          </cell>
        </row>
        <row r="652">
          <cell r="A652" t="str">
            <v>220122</v>
          </cell>
          <cell r="B652" t="str">
            <v>农安县</v>
          </cell>
        </row>
        <row r="653">
          <cell r="A653" t="str">
            <v>220182</v>
          </cell>
          <cell r="B653" t="str">
            <v>榆树市</v>
          </cell>
        </row>
        <row r="654">
          <cell r="A654" t="str">
            <v>220183</v>
          </cell>
          <cell r="B654" t="str">
            <v>德惠市</v>
          </cell>
        </row>
        <row r="655">
          <cell r="A655" t="str">
            <v>220184</v>
          </cell>
          <cell r="B655" t="str">
            <v>公主岭市</v>
          </cell>
        </row>
        <row r="656">
          <cell r="A656" t="str">
            <v>220200</v>
          </cell>
          <cell r="B656" t="str">
            <v>吉林市本级</v>
          </cell>
        </row>
        <row r="657">
          <cell r="A657" t="str">
            <v>220202</v>
          </cell>
          <cell r="B657" t="str">
            <v>昌邑区</v>
          </cell>
        </row>
        <row r="658">
          <cell r="A658" t="str">
            <v>220203</v>
          </cell>
          <cell r="B658" t="str">
            <v>龙潭区</v>
          </cell>
        </row>
        <row r="659">
          <cell r="A659" t="str">
            <v>220204</v>
          </cell>
          <cell r="B659" t="str">
            <v>船营区</v>
          </cell>
        </row>
        <row r="660">
          <cell r="A660" t="str">
            <v>220211</v>
          </cell>
          <cell r="B660" t="str">
            <v>丰满区</v>
          </cell>
        </row>
        <row r="661">
          <cell r="A661" t="str">
            <v>220221</v>
          </cell>
          <cell r="B661" t="str">
            <v>永吉县</v>
          </cell>
        </row>
        <row r="662">
          <cell r="A662" t="str">
            <v>220281</v>
          </cell>
          <cell r="B662" t="str">
            <v>蛟河市</v>
          </cell>
        </row>
        <row r="663">
          <cell r="A663" t="str">
            <v>220282</v>
          </cell>
          <cell r="B663" t="str">
            <v>桦甸市</v>
          </cell>
        </row>
        <row r="664">
          <cell r="A664" t="str">
            <v>220283</v>
          </cell>
          <cell r="B664" t="str">
            <v>舒兰市</v>
          </cell>
        </row>
        <row r="665">
          <cell r="A665" t="str">
            <v>220284</v>
          </cell>
          <cell r="B665" t="str">
            <v>磐石市</v>
          </cell>
        </row>
        <row r="666">
          <cell r="A666" t="str">
            <v>220300</v>
          </cell>
          <cell r="B666" t="str">
            <v>四平市本级</v>
          </cell>
        </row>
        <row r="667">
          <cell r="A667" t="str">
            <v>220302</v>
          </cell>
          <cell r="B667" t="str">
            <v>铁西区</v>
          </cell>
        </row>
        <row r="668">
          <cell r="A668" t="str">
            <v>220303</v>
          </cell>
          <cell r="B668" t="str">
            <v>铁东区</v>
          </cell>
        </row>
        <row r="669">
          <cell r="A669" t="str">
            <v>220322</v>
          </cell>
          <cell r="B669" t="str">
            <v>梨树县</v>
          </cell>
        </row>
        <row r="670">
          <cell r="A670" t="str">
            <v>220323</v>
          </cell>
          <cell r="B670" t="str">
            <v>伊通满族自治县</v>
          </cell>
        </row>
        <row r="671">
          <cell r="A671" t="str">
            <v>220382</v>
          </cell>
          <cell r="B671" t="str">
            <v>双辽市</v>
          </cell>
        </row>
        <row r="672">
          <cell r="A672" t="str">
            <v>220400</v>
          </cell>
          <cell r="B672" t="str">
            <v>辽源市本级</v>
          </cell>
        </row>
        <row r="673">
          <cell r="A673" t="str">
            <v>220402</v>
          </cell>
          <cell r="B673" t="str">
            <v>龙山区</v>
          </cell>
        </row>
        <row r="674">
          <cell r="A674" t="str">
            <v>220403</v>
          </cell>
          <cell r="B674" t="str">
            <v>西安区</v>
          </cell>
        </row>
        <row r="675">
          <cell r="A675" t="str">
            <v>220421</v>
          </cell>
          <cell r="B675" t="str">
            <v>东丰县</v>
          </cell>
        </row>
        <row r="676">
          <cell r="A676" t="str">
            <v>220422</v>
          </cell>
          <cell r="B676" t="str">
            <v>东辽县</v>
          </cell>
        </row>
        <row r="677">
          <cell r="A677" t="str">
            <v>220500</v>
          </cell>
          <cell r="B677" t="str">
            <v>通化市本级</v>
          </cell>
        </row>
        <row r="678">
          <cell r="A678" t="str">
            <v>220502</v>
          </cell>
          <cell r="B678" t="str">
            <v>东昌区</v>
          </cell>
        </row>
        <row r="679">
          <cell r="A679" t="str">
            <v>220503</v>
          </cell>
          <cell r="B679" t="str">
            <v>二道江区</v>
          </cell>
        </row>
        <row r="680">
          <cell r="A680" t="str">
            <v>220521</v>
          </cell>
          <cell r="B680" t="str">
            <v>通化县</v>
          </cell>
        </row>
        <row r="681">
          <cell r="A681" t="str">
            <v>220523</v>
          </cell>
          <cell r="B681" t="str">
            <v>辉南县</v>
          </cell>
        </row>
        <row r="682">
          <cell r="A682" t="str">
            <v>220524</v>
          </cell>
          <cell r="B682" t="str">
            <v>柳河县</v>
          </cell>
        </row>
        <row r="683">
          <cell r="A683" t="str">
            <v>220581</v>
          </cell>
          <cell r="B683" t="str">
            <v>梅河口市</v>
          </cell>
        </row>
        <row r="684">
          <cell r="A684" t="str">
            <v>220582</v>
          </cell>
          <cell r="B684" t="str">
            <v>集安市</v>
          </cell>
        </row>
        <row r="685">
          <cell r="A685" t="str">
            <v>220600</v>
          </cell>
          <cell r="B685" t="str">
            <v>白山市本级</v>
          </cell>
        </row>
        <row r="686">
          <cell r="A686" t="str">
            <v>220602</v>
          </cell>
          <cell r="B686" t="str">
            <v>浑江区</v>
          </cell>
        </row>
        <row r="687">
          <cell r="A687" t="str">
            <v>220605</v>
          </cell>
          <cell r="B687" t="str">
            <v>江源区</v>
          </cell>
        </row>
        <row r="688">
          <cell r="A688" t="str">
            <v>220621</v>
          </cell>
          <cell r="B688" t="str">
            <v>抚松县</v>
          </cell>
        </row>
        <row r="689">
          <cell r="A689" t="str">
            <v>220622</v>
          </cell>
          <cell r="B689" t="str">
            <v>靖宇县</v>
          </cell>
        </row>
        <row r="690">
          <cell r="A690" t="str">
            <v>220623</v>
          </cell>
          <cell r="B690" t="str">
            <v>长白朝鲜族自治县</v>
          </cell>
        </row>
        <row r="691">
          <cell r="A691" t="str">
            <v>220681</v>
          </cell>
          <cell r="B691" t="str">
            <v>临江市</v>
          </cell>
        </row>
        <row r="692">
          <cell r="A692" t="str">
            <v>220700</v>
          </cell>
          <cell r="B692" t="str">
            <v>松原市本级</v>
          </cell>
        </row>
        <row r="693">
          <cell r="A693" t="str">
            <v>220702</v>
          </cell>
          <cell r="B693" t="str">
            <v>宁江区</v>
          </cell>
        </row>
        <row r="694">
          <cell r="A694" t="str">
            <v>220721</v>
          </cell>
          <cell r="B694" t="str">
            <v>前郭尔罗斯蒙古族自治县</v>
          </cell>
        </row>
        <row r="695">
          <cell r="A695" t="str">
            <v>220722</v>
          </cell>
          <cell r="B695" t="str">
            <v>长岭县</v>
          </cell>
        </row>
        <row r="696">
          <cell r="A696" t="str">
            <v>220723</v>
          </cell>
          <cell r="B696" t="str">
            <v>乾安县</v>
          </cell>
        </row>
        <row r="697">
          <cell r="A697" t="str">
            <v>220781</v>
          </cell>
          <cell r="B697" t="str">
            <v>扶余市</v>
          </cell>
        </row>
        <row r="698">
          <cell r="A698" t="str">
            <v>220800</v>
          </cell>
          <cell r="B698" t="str">
            <v>白城市本级</v>
          </cell>
        </row>
        <row r="699">
          <cell r="A699" t="str">
            <v>220802</v>
          </cell>
          <cell r="B699" t="str">
            <v>洮北区</v>
          </cell>
        </row>
        <row r="700">
          <cell r="A700" t="str">
            <v>220821</v>
          </cell>
          <cell r="B700" t="str">
            <v>镇赉县</v>
          </cell>
        </row>
        <row r="701">
          <cell r="A701" t="str">
            <v>220822</v>
          </cell>
          <cell r="B701" t="str">
            <v>通榆县</v>
          </cell>
        </row>
        <row r="702">
          <cell r="A702" t="str">
            <v>220881</v>
          </cell>
          <cell r="B702" t="str">
            <v>洮南市</v>
          </cell>
        </row>
        <row r="703">
          <cell r="A703" t="str">
            <v>220882</v>
          </cell>
          <cell r="B703" t="str">
            <v>大安市</v>
          </cell>
        </row>
        <row r="704">
          <cell r="A704" t="str">
            <v>222400</v>
          </cell>
          <cell r="B704" t="str">
            <v>延边朝鲜族自治州本级</v>
          </cell>
        </row>
        <row r="705">
          <cell r="A705" t="str">
            <v>222401</v>
          </cell>
          <cell r="B705" t="str">
            <v>延吉市</v>
          </cell>
        </row>
        <row r="706">
          <cell r="A706" t="str">
            <v>222402</v>
          </cell>
          <cell r="B706" t="str">
            <v>图们市</v>
          </cell>
        </row>
        <row r="707">
          <cell r="A707" t="str">
            <v>222403</v>
          </cell>
          <cell r="B707" t="str">
            <v>敦化市</v>
          </cell>
        </row>
        <row r="708">
          <cell r="A708" t="str">
            <v>222404</v>
          </cell>
          <cell r="B708" t="str">
            <v>珲春市</v>
          </cell>
        </row>
        <row r="709">
          <cell r="A709" t="str">
            <v>222405</v>
          </cell>
          <cell r="B709" t="str">
            <v>龙井市</v>
          </cell>
        </row>
        <row r="710">
          <cell r="A710" t="str">
            <v>222406</v>
          </cell>
          <cell r="B710" t="str">
            <v>和龙市</v>
          </cell>
        </row>
        <row r="711">
          <cell r="A711" t="str">
            <v>222424</v>
          </cell>
          <cell r="B711" t="str">
            <v>汪清县</v>
          </cell>
        </row>
        <row r="712">
          <cell r="A712" t="str">
            <v>222426</v>
          </cell>
          <cell r="B712" t="str">
            <v>安图县</v>
          </cell>
        </row>
        <row r="713">
          <cell r="A713" t="str">
            <v>230000</v>
          </cell>
          <cell r="B713" t="str">
            <v>黑龙江省本级</v>
          </cell>
        </row>
        <row r="714">
          <cell r="A714" t="str">
            <v>230100</v>
          </cell>
          <cell r="B714" t="str">
            <v>哈尔滨市本级</v>
          </cell>
        </row>
        <row r="715">
          <cell r="A715" t="str">
            <v>230102</v>
          </cell>
          <cell r="B715" t="str">
            <v>道里区</v>
          </cell>
        </row>
        <row r="716">
          <cell r="A716" t="str">
            <v>230103</v>
          </cell>
          <cell r="B716" t="str">
            <v>南岗区</v>
          </cell>
        </row>
        <row r="717">
          <cell r="A717" t="str">
            <v>230104</v>
          </cell>
          <cell r="B717" t="str">
            <v>道外区</v>
          </cell>
        </row>
        <row r="718">
          <cell r="A718" t="str">
            <v>230108</v>
          </cell>
          <cell r="B718" t="str">
            <v>平房区</v>
          </cell>
        </row>
        <row r="719">
          <cell r="A719" t="str">
            <v>230109</v>
          </cell>
          <cell r="B719" t="str">
            <v>松北区</v>
          </cell>
        </row>
        <row r="720">
          <cell r="A720" t="str">
            <v>230110</v>
          </cell>
          <cell r="B720" t="str">
            <v>香坊区</v>
          </cell>
        </row>
        <row r="721">
          <cell r="A721" t="str">
            <v>230111</v>
          </cell>
          <cell r="B721" t="str">
            <v>呼兰区</v>
          </cell>
        </row>
        <row r="722">
          <cell r="A722" t="str">
            <v>230112</v>
          </cell>
          <cell r="B722" t="str">
            <v>阿城区</v>
          </cell>
        </row>
        <row r="723">
          <cell r="A723" t="str">
            <v>230113</v>
          </cell>
          <cell r="B723" t="str">
            <v>双城区</v>
          </cell>
        </row>
        <row r="724">
          <cell r="A724" t="str">
            <v>230123</v>
          </cell>
          <cell r="B724" t="str">
            <v>依兰县</v>
          </cell>
        </row>
        <row r="725">
          <cell r="A725" t="str">
            <v>230124</v>
          </cell>
          <cell r="B725" t="str">
            <v>方正县</v>
          </cell>
        </row>
        <row r="726">
          <cell r="A726" t="str">
            <v>230125</v>
          </cell>
          <cell r="B726" t="str">
            <v>宾县</v>
          </cell>
        </row>
        <row r="727">
          <cell r="A727" t="str">
            <v>230126</v>
          </cell>
          <cell r="B727" t="str">
            <v>巴彦县</v>
          </cell>
        </row>
        <row r="728">
          <cell r="A728" t="str">
            <v>230127</v>
          </cell>
          <cell r="B728" t="str">
            <v>木兰县</v>
          </cell>
        </row>
        <row r="729">
          <cell r="A729" t="str">
            <v>230128</v>
          </cell>
          <cell r="B729" t="str">
            <v>通河县</v>
          </cell>
        </row>
        <row r="730">
          <cell r="A730" t="str">
            <v>230129</v>
          </cell>
          <cell r="B730" t="str">
            <v>延寿县</v>
          </cell>
        </row>
        <row r="731">
          <cell r="A731" t="str">
            <v>230183</v>
          </cell>
          <cell r="B731" t="str">
            <v>尚志市</v>
          </cell>
        </row>
        <row r="732">
          <cell r="A732" t="str">
            <v>230184</v>
          </cell>
          <cell r="B732" t="str">
            <v>五常市</v>
          </cell>
        </row>
        <row r="733">
          <cell r="A733" t="str">
            <v>230200</v>
          </cell>
          <cell r="B733" t="str">
            <v>齐齐哈尔市本级</v>
          </cell>
        </row>
        <row r="734">
          <cell r="A734" t="str">
            <v>230202</v>
          </cell>
          <cell r="B734" t="str">
            <v>龙沙区</v>
          </cell>
        </row>
        <row r="735">
          <cell r="A735" t="str">
            <v>230203</v>
          </cell>
          <cell r="B735" t="str">
            <v>建华区</v>
          </cell>
        </row>
        <row r="736">
          <cell r="A736" t="str">
            <v>230204</v>
          </cell>
          <cell r="B736" t="str">
            <v>铁锋区</v>
          </cell>
        </row>
        <row r="737">
          <cell r="A737" t="str">
            <v>230205</v>
          </cell>
          <cell r="B737" t="str">
            <v>昂昂溪区</v>
          </cell>
        </row>
        <row r="738">
          <cell r="A738" t="str">
            <v>230206</v>
          </cell>
          <cell r="B738" t="str">
            <v>富拉尔基区</v>
          </cell>
        </row>
        <row r="739">
          <cell r="A739" t="str">
            <v>230207</v>
          </cell>
          <cell r="B739" t="str">
            <v>碾子山区</v>
          </cell>
        </row>
        <row r="740">
          <cell r="A740" t="str">
            <v>230208</v>
          </cell>
          <cell r="B740" t="str">
            <v>梅里斯达斡尔族区</v>
          </cell>
        </row>
        <row r="741">
          <cell r="A741" t="str">
            <v>230221</v>
          </cell>
          <cell r="B741" t="str">
            <v>龙江县</v>
          </cell>
        </row>
        <row r="742">
          <cell r="A742" t="str">
            <v>230223</v>
          </cell>
          <cell r="B742" t="str">
            <v>依安县</v>
          </cell>
        </row>
        <row r="743">
          <cell r="A743" t="str">
            <v>230224</v>
          </cell>
          <cell r="B743" t="str">
            <v>泰来县</v>
          </cell>
        </row>
        <row r="744">
          <cell r="A744" t="str">
            <v>230225</v>
          </cell>
          <cell r="B744" t="str">
            <v>甘南县</v>
          </cell>
        </row>
        <row r="745">
          <cell r="A745" t="str">
            <v>230227</v>
          </cell>
          <cell r="B745" t="str">
            <v>富裕县</v>
          </cell>
        </row>
        <row r="746">
          <cell r="A746" t="str">
            <v>230229</v>
          </cell>
          <cell r="B746" t="str">
            <v>克山县</v>
          </cell>
        </row>
        <row r="747">
          <cell r="A747" t="str">
            <v>230230</v>
          </cell>
          <cell r="B747" t="str">
            <v>克东县</v>
          </cell>
        </row>
        <row r="748">
          <cell r="A748" t="str">
            <v>230231</v>
          </cell>
          <cell r="B748" t="str">
            <v>拜泉县</v>
          </cell>
        </row>
        <row r="749">
          <cell r="A749" t="str">
            <v>230281</v>
          </cell>
          <cell r="B749" t="str">
            <v>讷河市</v>
          </cell>
        </row>
        <row r="750">
          <cell r="A750" t="str">
            <v>230300</v>
          </cell>
          <cell r="B750" t="str">
            <v>鸡西市本级</v>
          </cell>
        </row>
        <row r="751">
          <cell r="A751" t="str">
            <v>230302</v>
          </cell>
          <cell r="B751" t="str">
            <v>鸡冠区</v>
          </cell>
        </row>
        <row r="752">
          <cell r="A752" t="str">
            <v>230303</v>
          </cell>
          <cell r="B752" t="str">
            <v>恒山区</v>
          </cell>
        </row>
        <row r="753">
          <cell r="A753" t="str">
            <v>230304</v>
          </cell>
          <cell r="B753" t="str">
            <v>滴道区</v>
          </cell>
        </row>
        <row r="754">
          <cell r="A754" t="str">
            <v>230305</v>
          </cell>
          <cell r="B754" t="str">
            <v>梨树区</v>
          </cell>
        </row>
        <row r="755">
          <cell r="A755" t="str">
            <v>230306</v>
          </cell>
          <cell r="B755" t="str">
            <v>城子河区</v>
          </cell>
        </row>
        <row r="756">
          <cell r="A756" t="str">
            <v>230307</v>
          </cell>
          <cell r="B756" t="str">
            <v>麻山区</v>
          </cell>
        </row>
        <row r="757">
          <cell r="A757" t="str">
            <v>230321</v>
          </cell>
          <cell r="B757" t="str">
            <v>鸡东县</v>
          </cell>
        </row>
        <row r="758">
          <cell r="A758" t="str">
            <v>230381</v>
          </cell>
          <cell r="B758" t="str">
            <v>虎林市</v>
          </cell>
        </row>
        <row r="759">
          <cell r="A759" t="str">
            <v>230382</v>
          </cell>
          <cell r="B759" t="str">
            <v>密山市</v>
          </cell>
        </row>
        <row r="760">
          <cell r="A760" t="str">
            <v>230400</v>
          </cell>
          <cell r="B760" t="str">
            <v>鹤岗市本级</v>
          </cell>
        </row>
        <row r="761">
          <cell r="A761" t="str">
            <v>230402</v>
          </cell>
          <cell r="B761" t="str">
            <v>向阳区</v>
          </cell>
        </row>
        <row r="762">
          <cell r="A762" t="str">
            <v>230403</v>
          </cell>
          <cell r="B762" t="str">
            <v>工农区</v>
          </cell>
        </row>
        <row r="763">
          <cell r="A763" t="str">
            <v>230404</v>
          </cell>
          <cell r="B763" t="str">
            <v>南山区</v>
          </cell>
        </row>
        <row r="764">
          <cell r="A764" t="str">
            <v>230405</v>
          </cell>
          <cell r="B764" t="str">
            <v>兴安区</v>
          </cell>
        </row>
        <row r="765">
          <cell r="A765" t="str">
            <v>230406</v>
          </cell>
          <cell r="B765" t="str">
            <v>东山区</v>
          </cell>
        </row>
        <row r="766">
          <cell r="A766" t="str">
            <v>230407</v>
          </cell>
          <cell r="B766" t="str">
            <v>兴山区</v>
          </cell>
        </row>
        <row r="767">
          <cell r="A767" t="str">
            <v>230421</v>
          </cell>
          <cell r="B767" t="str">
            <v>萝北县</v>
          </cell>
        </row>
        <row r="768">
          <cell r="A768" t="str">
            <v>230422</v>
          </cell>
          <cell r="B768" t="str">
            <v>绥滨县</v>
          </cell>
        </row>
        <row r="769">
          <cell r="A769" t="str">
            <v>230500</v>
          </cell>
          <cell r="B769" t="str">
            <v>双鸭山市本级</v>
          </cell>
        </row>
        <row r="770">
          <cell r="A770" t="str">
            <v>230502</v>
          </cell>
          <cell r="B770" t="str">
            <v>尖山区</v>
          </cell>
        </row>
        <row r="771">
          <cell r="A771" t="str">
            <v>230503</v>
          </cell>
          <cell r="B771" t="str">
            <v>岭东区</v>
          </cell>
        </row>
        <row r="772">
          <cell r="A772" t="str">
            <v>230505</v>
          </cell>
          <cell r="B772" t="str">
            <v>四方台区</v>
          </cell>
        </row>
        <row r="773">
          <cell r="A773" t="str">
            <v>230506</v>
          </cell>
          <cell r="B773" t="str">
            <v>宝山区</v>
          </cell>
        </row>
        <row r="774">
          <cell r="A774" t="str">
            <v>230521</v>
          </cell>
          <cell r="B774" t="str">
            <v>集贤县</v>
          </cell>
        </row>
        <row r="775">
          <cell r="A775" t="str">
            <v>230522</v>
          </cell>
          <cell r="B775" t="str">
            <v>友谊县</v>
          </cell>
        </row>
        <row r="776">
          <cell r="A776" t="str">
            <v>230523</v>
          </cell>
          <cell r="B776" t="str">
            <v>宝清县</v>
          </cell>
        </row>
        <row r="777">
          <cell r="A777" t="str">
            <v>230524</v>
          </cell>
          <cell r="B777" t="str">
            <v>饶河县</v>
          </cell>
        </row>
        <row r="778">
          <cell r="A778" t="str">
            <v>230600</v>
          </cell>
          <cell r="B778" t="str">
            <v>大庆市本级</v>
          </cell>
        </row>
        <row r="779">
          <cell r="A779" t="str">
            <v>230602</v>
          </cell>
          <cell r="B779" t="str">
            <v>萨尔图区</v>
          </cell>
        </row>
        <row r="780">
          <cell r="A780" t="str">
            <v>230603</v>
          </cell>
          <cell r="B780" t="str">
            <v>龙凤区</v>
          </cell>
        </row>
        <row r="781">
          <cell r="A781" t="str">
            <v>230604</v>
          </cell>
          <cell r="B781" t="str">
            <v>让胡路区</v>
          </cell>
        </row>
        <row r="782">
          <cell r="A782" t="str">
            <v>230605</v>
          </cell>
          <cell r="B782" t="str">
            <v>红岗区</v>
          </cell>
        </row>
        <row r="783">
          <cell r="A783" t="str">
            <v>230606</v>
          </cell>
          <cell r="B783" t="str">
            <v>大同区</v>
          </cell>
        </row>
        <row r="784">
          <cell r="A784" t="str">
            <v>230621</v>
          </cell>
          <cell r="B784" t="str">
            <v>肇州县</v>
          </cell>
        </row>
        <row r="785">
          <cell r="A785" t="str">
            <v>230622</v>
          </cell>
          <cell r="B785" t="str">
            <v>肇源县</v>
          </cell>
        </row>
        <row r="786">
          <cell r="A786" t="str">
            <v>230623</v>
          </cell>
          <cell r="B786" t="str">
            <v>林甸县</v>
          </cell>
        </row>
        <row r="787">
          <cell r="A787" t="str">
            <v>230624</v>
          </cell>
          <cell r="B787" t="str">
            <v>杜尔伯特蒙古族自治县</v>
          </cell>
        </row>
        <row r="788">
          <cell r="A788" t="str">
            <v>230700</v>
          </cell>
          <cell r="B788" t="str">
            <v>伊春市本级</v>
          </cell>
        </row>
        <row r="789">
          <cell r="A789" t="str">
            <v>230717</v>
          </cell>
          <cell r="B789" t="str">
            <v>伊美区</v>
          </cell>
        </row>
        <row r="790">
          <cell r="A790" t="str">
            <v>230718</v>
          </cell>
          <cell r="B790" t="str">
            <v>乌翠区</v>
          </cell>
        </row>
        <row r="791">
          <cell r="A791" t="str">
            <v>230719</v>
          </cell>
          <cell r="B791" t="str">
            <v>友好区</v>
          </cell>
        </row>
        <row r="792">
          <cell r="A792" t="str">
            <v>230722</v>
          </cell>
          <cell r="B792" t="str">
            <v>嘉荫县</v>
          </cell>
        </row>
        <row r="793">
          <cell r="A793" t="str">
            <v>230723</v>
          </cell>
          <cell r="B793" t="str">
            <v>汤旺县</v>
          </cell>
        </row>
        <row r="794">
          <cell r="A794" t="str">
            <v>230724</v>
          </cell>
          <cell r="B794" t="str">
            <v>丰林县</v>
          </cell>
        </row>
        <row r="795">
          <cell r="A795" t="str">
            <v>230725</v>
          </cell>
          <cell r="B795" t="str">
            <v>大箐山县</v>
          </cell>
        </row>
        <row r="796">
          <cell r="A796" t="str">
            <v>230726</v>
          </cell>
          <cell r="B796" t="str">
            <v>南岔县</v>
          </cell>
        </row>
        <row r="797">
          <cell r="A797" t="str">
            <v>230751</v>
          </cell>
          <cell r="B797" t="str">
            <v>金林区</v>
          </cell>
        </row>
        <row r="798">
          <cell r="A798" t="str">
            <v>230781</v>
          </cell>
          <cell r="B798" t="str">
            <v>铁力市</v>
          </cell>
        </row>
        <row r="799">
          <cell r="A799" t="str">
            <v>230800</v>
          </cell>
          <cell r="B799" t="str">
            <v>佳木斯市本级</v>
          </cell>
        </row>
        <row r="800">
          <cell r="A800" t="str">
            <v>230803</v>
          </cell>
          <cell r="B800" t="str">
            <v>向阳区</v>
          </cell>
        </row>
        <row r="801">
          <cell r="A801" t="str">
            <v>230804</v>
          </cell>
          <cell r="B801" t="str">
            <v>前进区</v>
          </cell>
        </row>
        <row r="802">
          <cell r="A802" t="str">
            <v>230805</v>
          </cell>
          <cell r="B802" t="str">
            <v>东风区</v>
          </cell>
        </row>
        <row r="803">
          <cell r="A803" t="str">
            <v>230811</v>
          </cell>
          <cell r="B803" t="str">
            <v>郊区</v>
          </cell>
        </row>
        <row r="804">
          <cell r="A804" t="str">
            <v>230822</v>
          </cell>
          <cell r="B804" t="str">
            <v>桦南县</v>
          </cell>
        </row>
        <row r="805">
          <cell r="A805" t="str">
            <v>230826</v>
          </cell>
          <cell r="B805" t="str">
            <v>桦川县</v>
          </cell>
        </row>
        <row r="806">
          <cell r="A806" t="str">
            <v>230828</v>
          </cell>
          <cell r="B806" t="str">
            <v>汤原县</v>
          </cell>
        </row>
        <row r="807">
          <cell r="A807" t="str">
            <v>230881</v>
          </cell>
          <cell r="B807" t="str">
            <v>同江市</v>
          </cell>
        </row>
        <row r="808">
          <cell r="A808" t="str">
            <v>230882</v>
          </cell>
          <cell r="B808" t="str">
            <v>富锦市</v>
          </cell>
        </row>
        <row r="809">
          <cell r="A809" t="str">
            <v>230883</v>
          </cell>
          <cell r="B809" t="str">
            <v>抚远市</v>
          </cell>
        </row>
        <row r="810">
          <cell r="A810" t="str">
            <v>230900</v>
          </cell>
          <cell r="B810" t="str">
            <v>七台河市本级</v>
          </cell>
        </row>
        <row r="811">
          <cell r="A811" t="str">
            <v>230902</v>
          </cell>
          <cell r="B811" t="str">
            <v>新兴区</v>
          </cell>
        </row>
        <row r="812">
          <cell r="A812" t="str">
            <v>230903</v>
          </cell>
          <cell r="B812" t="str">
            <v>桃山区</v>
          </cell>
        </row>
        <row r="813">
          <cell r="A813" t="str">
            <v>230904</v>
          </cell>
          <cell r="B813" t="str">
            <v>茄子河区</v>
          </cell>
        </row>
        <row r="814">
          <cell r="A814" t="str">
            <v>230921</v>
          </cell>
          <cell r="B814" t="str">
            <v>勃利县</v>
          </cell>
        </row>
        <row r="815">
          <cell r="A815" t="str">
            <v>231000</v>
          </cell>
          <cell r="B815" t="str">
            <v>牡丹江市本级</v>
          </cell>
        </row>
        <row r="816">
          <cell r="A816" t="str">
            <v>231002</v>
          </cell>
          <cell r="B816" t="str">
            <v>东安区</v>
          </cell>
        </row>
        <row r="817">
          <cell r="A817" t="str">
            <v>231003</v>
          </cell>
          <cell r="B817" t="str">
            <v>阳明区</v>
          </cell>
        </row>
        <row r="818">
          <cell r="A818" t="str">
            <v>231004</v>
          </cell>
          <cell r="B818" t="str">
            <v>爱民区</v>
          </cell>
        </row>
        <row r="819">
          <cell r="A819" t="str">
            <v>231005</v>
          </cell>
          <cell r="B819" t="str">
            <v>西安区</v>
          </cell>
        </row>
        <row r="820">
          <cell r="A820" t="str">
            <v>231025</v>
          </cell>
          <cell r="B820" t="str">
            <v>林口县</v>
          </cell>
        </row>
        <row r="821">
          <cell r="A821" t="str">
            <v>231081</v>
          </cell>
          <cell r="B821" t="str">
            <v>绥芬河市</v>
          </cell>
        </row>
        <row r="822">
          <cell r="A822" t="str">
            <v>231083</v>
          </cell>
          <cell r="B822" t="str">
            <v>海林市</v>
          </cell>
        </row>
        <row r="823">
          <cell r="A823" t="str">
            <v>231084</v>
          </cell>
          <cell r="B823" t="str">
            <v>宁安市</v>
          </cell>
        </row>
        <row r="824">
          <cell r="A824" t="str">
            <v>231085</v>
          </cell>
          <cell r="B824" t="str">
            <v>穆棱市</v>
          </cell>
        </row>
        <row r="825">
          <cell r="A825" t="str">
            <v>231086</v>
          </cell>
          <cell r="B825" t="str">
            <v>东宁市</v>
          </cell>
        </row>
        <row r="826">
          <cell r="A826" t="str">
            <v>231100</v>
          </cell>
          <cell r="B826" t="str">
            <v>黑河市本级</v>
          </cell>
        </row>
        <row r="827">
          <cell r="A827" t="str">
            <v>231102</v>
          </cell>
          <cell r="B827" t="str">
            <v>爱辉区</v>
          </cell>
        </row>
        <row r="828">
          <cell r="A828" t="str">
            <v>231123</v>
          </cell>
          <cell r="B828" t="str">
            <v>逊克县</v>
          </cell>
        </row>
        <row r="829">
          <cell r="A829" t="str">
            <v>231124</v>
          </cell>
          <cell r="B829" t="str">
            <v>孙吴县</v>
          </cell>
        </row>
        <row r="830">
          <cell r="A830" t="str">
            <v>231181</v>
          </cell>
          <cell r="B830" t="str">
            <v>北安市</v>
          </cell>
        </row>
        <row r="831">
          <cell r="A831" t="str">
            <v>231182</v>
          </cell>
          <cell r="B831" t="str">
            <v>五大连池市</v>
          </cell>
        </row>
        <row r="832">
          <cell r="A832" t="str">
            <v>231183</v>
          </cell>
          <cell r="B832" t="str">
            <v>嫩江市</v>
          </cell>
        </row>
        <row r="833">
          <cell r="A833" t="str">
            <v>231200</v>
          </cell>
          <cell r="B833" t="str">
            <v>绥化市本级</v>
          </cell>
        </row>
        <row r="834">
          <cell r="A834" t="str">
            <v>231202</v>
          </cell>
          <cell r="B834" t="str">
            <v>北林区</v>
          </cell>
        </row>
        <row r="835">
          <cell r="A835" t="str">
            <v>231221</v>
          </cell>
          <cell r="B835" t="str">
            <v>望奎县</v>
          </cell>
        </row>
        <row r="836">
          <cell r="A836" t="str">
            <v>231222</v>
          </cell>
          <cell r="B836" t="str">
            <v>兰西县</v>
          </cell>
        </row>
        <row r="837">
          <cell r="A837" t="str">
            <v>231223</v>
          </cell>
          <cell r="B837" t="str">
            <v>青冈县</v>
          </cell>
        </row>
        <row r="838">
          <cell r="A838" t="str">
            <v>231224</v>
          </cell>
          <cell r="B838" t="str">
            <v>庆安县</v>
          </cell>
        </row>
        <row r="839">
          <cell r="A839" t="str">
            <v>231225</v>
          </cell>
          <cell r="B839" t="str">
            <v>明水县</v>
          </cell>
        </row>
        <row r="840">
          <cell r="A840" t="str">
            <v>231226</v>
          </cell>
          <cell r="B840" t="str">
            <v>绥棱县</v>
          </cell>
        </row>
        <row r="841">
          <cell r="A841" t="str">
            <v>231281</v>
          </cell>
          <cell r="B841" t="str">
            <v>安达市</v>
          </cell>
        </row>
        <row r="842">
          <cell r="A842" t="str">
            <v>231282</v>
          </cell>
          <cell r="B842" t="str">
            <v>肇东市</v>
          </cell>
        </row>
        <row r="843">
          <cell r="A843" t="str">
            <v>231283</v>
          </cell>
          <cell r="B843" t="str">
            <v>海伦市</v>
          </cell>
        </row>
        <row r="844">
          <cell r="A844" t="str">
            <v>232700</v>
          </cell>
          <cell r="B844" t="str">
            <v>大兴安岭地区本级</v>
          </cell>
        </row>
        <row r="845">
          <cell r="A845" t="str">
            <v>232701</v>
          </cell>
          <cell r="B845" t="str">
            <v>漠河市</v>
          </cell>
        </row>
        <row r="846">
          <cell r="A846" t="str">
            <v>232721</v>
          </cell>
          <cell r="B846" t="str">
            <v>呼玛县</v>
          </cell>
        </row>
        <row r="847">
          <cell r="A847" t="str">
            <v>232722</v>
          </cell>
          <cell r="B847" t="str">
            <v>塔河县</v>
          </cell>
        </row>
        <row r="848">
          <cell r="A848" t="str">
            <v>232761</v>
          </cell>
          <cell r="B848" t="str">
            <v>加格达奇区</v>
          </cell>
        </row>
        <row r="849">
          <cell r="A849" t="str">
            <v>310000</v>
          </cell>
          <cell r="B849" t="str">
            <v>上海市本级</v>
          </cell>
        </row>
        <row r="850">
          <cell r="A850" t="str">
            <v>310101</v>
          </cell>
          <cell r="B850" t="str">
            <v>黄浦区</v>
          </cell>
        </row>
        <row r="851">
          <cell r="A851" t="str">
            <v>310104</v>
          </cell>
          <cell r="B851" t="str">
            <v>徐汇区</v>
          </cell>
        </row>
        <row r="852">
          <cell r="A852" t="str">
            <v>310105</v>
          </cell>
          <cell r="B852" t="str">
            <v>长宁区</v>
          </cell>
        </row>
        <row r="853">
          <cell r="A853" t="str">
            <v>310106</v>
          </cell>
          <cell r="B853" t="str">
            <v>静安区</v>
          </cell>
        </row>
        <row r="854">
          <cell r="A854" t="str">
            <v>310107</v>
          </cell>
          <cell r="B854" t="str">
            <v>普陀区</v>
          </cell>
        </row>
        <row r="855">
          <cell r="A855" t="str">
            <v>310109</v>
          </cell>
          <cell r="B855" t="str">
            <v>虹口区</v>
          </cell>
        </row>
        <row r="856">
          <cell r="A856" t="str">
            <v>310110</v>
          </cell>
          <cell r="B856" t="str">
            <v>杨浦区</v>
          </cell>
        </row>
        <row r="857">
          <cell r="A857" t="str">
            <v>310112</v>
          </cell>
          <cell r="B857" t="str">
            <v>闵行区</v>
          </cell>
        </row>
        <row r="858">
          <cell r="A858" t="str">
            <v>310113</v>
          </cell>
          <cell r="B858" t="str">
            <v>宝山区</v>
          </cell>
        </row>
        <row r="859">
          <cell r="A859" t="str">
            <v>310114</v>
          </cell>
          <cell r="B859" t="str">
            <v>嘉定区</v>
          </cell>
        </row>
        <row r="860">
          <cell r="A860" t="str">
            <v>310115</v>
          </cell>
          <cell r="B860" t="str">
            <v>浦东新区</v>
          </cell>
        </row>
        <row r="861">
          <cell r="A861" t="str">
            <v>310116</v>
          </cell>
          <cell r="B861" t="str">
            <v>金山区</v>
          </cell>
        </row>
        <row r="862">
          <cell r="A862" t="str">
            <v>310117</v>
          </cell>
          <cell r="B862" t="str">
            <v>松江区</v>
          </cell>
        </row>
        <row r="863">
          <cell r="A863" t="str">
            <v>310118</v>
          </cell>
          <cell r="B863" t="str">
            <v>青浦区</v>
          </cell>
        </row>
        <row r="864">
          <cell r="A864" t="str">
            <v>310120</v>
          </cell>
          <cell r="B864" t="str">
            <v>奉贤区</v>
          </cell>
        </row>
        <row r="865">
          <cell r="A865" t="str">
            <v>310151</v>
          </cell>
          <cell r="B865" t="str">
            <v>崇明区</v>
          </cell>
        </row>
        <row r="866">
          <cell r="A866" t="str">
            <v>320000</v>
          </cell>
          <cell r="B866" t="str">
            <v>江苏省本级</v>
          </cell>
        </row>
        <row r="867">
          <cell r="A867" t="str">
            <v>320100</v>
          </cell>
          <cell r="B867" t="str">
            <v>南京市本级</v>
          </cell>
        </row>
        <row r="868">
          <cell r="A868" t="str">
            <v>320102</v>
          </cell>
          <cell r="B868" t="str">
            <v>玄武区</v>
          </cell>
        </row>
        <row r="869">
          <cell r="A869" t="str">
            <v>320104</v>
          </cell>
          <cell r="B869" t="str">
            <v>秦淮区</v>
          </cell>
        </row>
        <row r="870">
          <cell r="A870" t="str">
            <v>320105</v>
          </cell>
          <cell r="B870" t="str">
            <v>建邺区</v>
          </cell>
        </row>
        <row r="871">
          <cell r="A871" t="str">
            <v>320106</v>
          </cell>
          <cell r="B871" t="str">
            <v>鼓楼区</v>
          </cell>
        </row>
        <row r="872">
          <cell r="A872" t="str">
            <v>320111</v>
          </cell>
          <cell r="B872" t="str">
            <v>浦口区</v>
          </cell>
        </row>
        <row r="873">
          <cell r="A873" t="str">
            <v>320113</v>
          </cell>
          <cell r="B873" t="str">
            <v>栖霞区</v>
          </cell>
        </row>
        <row r="874">
          <cell r="A874" t="str">
            <v>320114</v>
          </cell>
          <cell r="B874" t="str">
            <v>雨花台区</v>
          </cell>
        </row>
        <row r="875">
          <cell r="A875" t="str">
            <v>320115</v>
          </cell>
          <cell r="B875" t="str">
            <v>江宁区</v>
          </cell>
        </row>
        <row r="876">
          <cell r="A876" t="str">
            <v>320116</v>
          </cell>
          <cell r="B876" t="str">
            <v>六合区</v>
          </cell>
        </row>
        <row r="877">
          <cell r="A877" t="str">
            <v>320117</v>
          </cell>
          <cell r="B877" t="str">
            <v>溧水区</v>
          </cell>
        </row>
        <row r="878">
          <cell r="A878" t="str">
            <v>320118</v>
          </cell>
          <cell r="B878" t="str">
            <v>高淳区</v>
          </cell>
        </row>
        <row r="879">
          <cell r="A879" t="str">
            <v>320200</v>
          </cell>
          <cell r="B879" t="str">
            <v>无锡市本级</v>
          </cell>
        </row>
        <row r="880">
          <cell r="A880" t="str">
            <v>320205</v>
          </cell>
          <cell r="B880" t="str">
            <v>锡山区</v>
          </cell>
        </row>
        <row r="881">
          <cell r="A881" t="str">
            <v>320206</v>
          </cell>
          <cell r="B881" t="str">
            <v>惠山区</v>
          </cell>
        </row>
        <row r="882">
          <cell r="A882" t="str">
            <v>320211</v>
          </cell>
          <cell r="B882" t="str">
            <v>滨湖区</v>
          </cell>
        </row>
        <row r="883">
          <cell r="A883" t="str">
            <v>320213</v>
          </cell>
          <cell r="B883" t="str">
            <v>梁溪区</v>
          </cell>
        </row>
        <row r="884">
          <cell r="A884" t="str">
            <v>320214</v>
          </cell>
          <cell r="B884" t="str">
            <v>新吴区</v>
          </cell>
        </row>
        <row r="885">
          <cell r="A885" t="str">
            <v>320281</v>
          </cell>
          <cell r="B885" t="str">
            <v>江阴市</v>
          </cell>
        </row>
        <row r="886">
          <cell r="A886" t="str">
            <v>320282</v>
          </cell>
          <cell r="B886" t="str">
            <v>宜兴市</v>
          </cell>
        </row>
        <row r="887">
          <cell r="A887" t="str">
            <v>320300</v>
          </cell>
          <cell r="B887" t="str">
            <v>徐州市本级</v>
          </cell>
        </row>
        <row r="888">
          <cell r="A888" t="str">
            <v>320302</v>
          </cell>
          <cell r="B888" t="str">
            <v>鼓楼区</v>
          </cell>
        </row>
        <row r="889">
          <cell r="A889" t="str">
            <v>320303</v>
          </cell>
          <cell r="B889" t="str">
            <v>云龙区</v>
          </cell>
        </row>
        <row r="890">
          <cell r="A890" t="str">
            <v>320305</v>
          </cell>
          <cell r="B890" t="str">
            <v>贾汪区</v>
          </cell>
        </row>
        <row r="891">
          <cell r="A891" t="str">
            <v>320311</v>
          </cell>
          <cell r="B891" t="str">
            <v>泉山区</v>
          </cell>
        </row>
        <row r="892">
          <cell r="A892" t="str">
            <v>320312</v>
          </cell>
          <cell r="B892" t="str">
            <v>铜山区</v>
          </cell>
        </row>
        <row r="893">
          <cell r="A893" t="str">
            <v>320321</v>
          </cell>
          <cell r="B893" t="str">
            <v>丰县</v>
          </cell>
        </row>
        <row r="894">
          <cell r="A894" t="str">
            <v>320322</v>
          </cell>
          <cell r="B894" t="str">
            <v>沛县</v>
          </cell>
        </row>
        <row r="895">
          <cell r="A895" t="str">
            <v>320324</v>
          </cell>
          <cell r="B895" t="str">
            <v>睢宁县</v>
          </cell>
        </row>
        <row r="896">
          <cell r="A896" t="str">
            <v>320381</v>
          </cell>
          <cell r="B896" t="str">
            <v>新沂市</v>
          </cell>
        </row>
        <row r="897">
          <cell r="A897" t="str">
            <v>320382</v>
          </cell>
          <cell r="B897" t="str">
            <v>邳州市</v>
          </cell>
        </row>
        <row r="898">
          <cell r="A898" t="str">
            <v>320400</v>
          </cell>
          <cell r="B898" t="str">
            <v>常州市本级</v>
          </cell>
        </row>
        <row r="899">
          <cell r="A899" t="str">
            <v>320402</v>
          </cell>
          <cell r="B899" t="str">
            <v>天宁区</v>
          </cell>
        </row>
        <row r="900">
          <cell r="A900" t="str">
            <v>320404</v>
          </cell>
          <cell r="B900" t="str">
            <v>钟楼区</v>
          </cell>
        </row>
        <row r="901">
          <cell r="A901" t="str">
            <v>320411</v>
          </cell>
          <cell r="B901" t="str">
            <v>新北区</v>
          </cell>
        </row>
        <row r="902">
          <cell r="A902" t="str">
            <v>320412</v>
          </cell>
          <cell r="B902" t="str">
            <v>武进区</v>
          </cell>
        </row>
        <row r="903">
          <cell r="A903" t="str">
            <v>320413</v>
          </cell>
          <cell r="B903" t="str">
            <v>金坛区</v>
          </cell>
        </row>
        <row r="904">
          <cell r="A904" t="str">
            <v>320481</v>
          </cell>
          <cell r="B904" t="str">
            <v>溧阳市</v>
          </cell>
        </row>
        <row r="905">
          <cell r="A905" t="str">
            <v>320500</v>
          </cell>
          <cell r="B905" t="str">
            <v>苏州市本级</v>
          </cell>
        </row>
        <row r="906">
          <cell r="A906" t="str">
            <v>320505</v>
          </cell>
          <cell r="B906" t="str">
            <v>虎丘区</v>
          </cell>
        </row>
        <row r="907">
          <cell r="A907" t="str">
            <v>320506</v>
          </cell>
          <cell r="B907" t="str">
            <v>吴中区</v>
          </cell>
        </row>
        <row r="908">
          <cell r="A908" t="str">
            <v>320507</v>
          </cell>
          <cell r="B908" t="str">
            <v>相城区</v>
          </cell>
        </row>
        <row r="909">
          <cell r="A909" t="str">
            <v>320508</v>
          </cell>
          <cell r="B909" t="str">
            <v>姑苏区</v>
          </cell>
        </row>
        <row r="910">
          <cell r="A910" t="str">
            <v>320509</v>
          </cell>
          <cell r="B910" t="str">
            <v>吴江区</v>
          </cell>
        </row>
        <row r="911">
          <cell r="A911" t="str">
            <v>320581</v>
          </cell>
          <cell r="B911" t="str">
            <v>常熟市</v>
          </cell>
        </row>
        <row r="912">
          <cell r="A912" t="str">
            <v>320582</v>
          </cell>
          <cell r="B912" t="str">
            <v>张家港市</v>
          </cell>
        </row>
        <row r="913">
          <cell r="A913" t="str">
            <v>320583</v>
          </cell>
          <cell r="B913" t="str">
            <v>昆山市</v>
          </cell>
        </row>
        <row r="914">
          <cell r="A914" t="str">
            <v>320585</v>
          </cell>
          <cell r="B914" t="str">
            <v>太仓市</v>
          </cell>
        </row>
        <row r="915">
          <cell r="A915" t="str">
            <v>320600</v>
          </cell>
          <cell r="B915" t="str">
            <v>南通市本级</v>
          </cell>
        </row>
        <row r="916">
          <cell r="A916" t="str">
            <v>320612</v>
          </cell>
          <cell r="B916" t="str">
            <v>通州区</v>
          </cell>
        </row>
        <row r="917">
          <cell r="A917" t="str">
            <v>320613</v>
          </cell>
          <cell r="B917" t="str">
            <v>崇川区</v>
          </cell>
        </row>
        <row r="918">
          <cell r="A918" t="str">
            <v>320623</v>
          </cell>
          <cell r="B918" t="str">
            <v>如东县</v>
          </cell>
        </row>
        <row r="919">
          <cell r="A919" t="str">
            <v>320681</v>
          </cell>
          <cell r="B919" t="str">
            <v>启东市</v>
          </cell>
        </row>
        <row r="920">
          <cell r="A920" t="str">
            <v>320682</v>
          </cell>
          <cell r="B920" t="str">
            <v>如皋市</v>
          </cell>
        </row>
        <row r="921">
          <cell r="A921" t="str">
            <v>320614</v>
          </cell>
          <cell r="B921" t="str">
            <v>海门区</v>
          </cell>
        </row>
        <row r="922">
          <cell r="A922" t="str">
            <v>320685</v>
          </cell>
          <cell r="B922" t="str">
            <v>海安市</v>
          </cell>
        </row>
        <row r="923">
          <cell r="A923" t="str">
            <v>320700</v>
          </cell>
          <cell r="B923" t="str">
            <v>连云港市本级</v>
          </cell>
        </row>
        <row r="924">
          <cell r="A924" t="str">
            <v>320703</v>
          </cell>
          <cell r="B924" t="str">
            <v>连云区</v>
          </cell>
        </row>
        <row r="925">
          <cell r="A925" t="str">
            <v>320706</v>
          </cell>
          <cell r="B925" t="str">
            <v>海州区</v>
          </cell>
        </row>
        <row r="926">
          <cell r="A926" t="str">
            <v>320707</v>
          </cell>
          <cell r="B926" t="str">
            <v>赣榆区</v>
          </cell>
        </row>
        <row r="927">
          <cell r="A927" t="str">
            <v>320722</v>
          </cell>
          <cell r="B927" t="str">
            <v>东海县</v>
          </cell>
        </row>
        <row r="928">
          <cell r="A928" t="str">
            <v>320723</v>
          </cell>
          <cell r="B928" t="str">
            <v>灌云县</v>
          </cell>
        </row>
        <row r="929">
          <cell r="A929" t="str">
            <v>320724</v>
          </cell>
          <cell r="B929" t="str">
            <v>灌南县</v>
          </cell>
        </row>
        <row r="930">
          <cell r="A930" t="str">
            <v>320800</v>
          </cell>
          <cell r="B930" t="str">
            <v>淮安市本级</v>
          </cell>
        </row>
        <row r="931">
          <cell r="A931" t="str">
            <v>320803</v>
          </cell>
          <cell r="B931" t="str">
            <v>淮安区</v>
          </cell>
        </row>
        <row r="932">
          <cell r="A932" t="str">
            <v>320804</v>
          </cell>
          <cell r="B932" t="str">
            <v>淮阴区</v>
          </cell>
        </row>
        <row r="933">
          <cell r="A933" t="str">
            <v>320812</v>
          </cell>
          <cell r="B933" t="str">
            <v>清江浦区</v>
          </cell>
        </row>
        <row r="934">
          <cell r="A934" t="str">
            <v>320813</v>
          </cell>
          <cell r="B934" t="str">
            <v>洪泽区</v>
          </cell>
        </row>
        <row r="935">
          <cell r="A935" t="str">
            <v>320826</v>
          </cell>
          <cell r="B935" t="str">
            <v>涟水县</v>
          </cell>
        </row>
        <row r="936">
          <cell r="A936" t="str">
            <v>320830</v>
          </cell>
          <cell r="B936" t="str">
            <v>盱眙县</v>
          </cell>
        </row>
        <row r="937">
          <cell r="A937" t="str">
            <v>320831</v>
          </cell>
          <cell r="B937" t="str">
            <v>金湖县</v>
          </cell>
        </row>
        <row r="938">
          <cell r="A938" t="str">
            <v>320900</v>
          </cell>
          <cell r="B938" t="str">
            <v>盐城市本级</v>
          </cell>
        </row>
        <row r="939">
          <cell r="A939" t="str">
            <v>320902</v>
          </cell>
          <cell r="B939" t="str">
            <v>亭湖区</v>
          </cell>
        </row>
        <row r="940">
          <cell r="A940" t="str">
            <v>320903</v>
          </cell>
          <cell r="B940" t="str">
            <v>盐都区</v>
          </cell>
        </row>
        <row r="941">
          <cell r="A941" t="str">
            <v>320904</v>
          </cell>
          <cell r="B941" t="str">
            <v>大丰区</v>
          </cell>
        </row>
        <row r="942">
          <cell r="A942" t="str">
            <v>320921</v>
          </cell>
          <cell r="B942" t="str">
            <v>响水县</v>
          </cell>
        </row>
        <row r="943">
          <cell r="A943" t="str">
            <v>320922</v>
          </cell>
          <cell r="B943" t="str">
            <v>滨海县</v>
          </cell>
        </row>
        <row r="944">
          <cell r="A944" t="str">
            <v>320923</v>
          </cell>
          <cell r="B944" t="str">
            <v>阜宁县</v>
          </cell>
        </row>
        <row r="945">
          <cell r="A945" t="str">
            <v>320924</v>
          </cell>
          <cell r="B945" t="str">
            <v>射阳县</v>
          </cell>
        </row>
        <row r="946">
          <cell r="A946" t="str">
            <v>320925</v>
          </cell>
          <cell r="B946" t="str">
            <v>建湖县</v>
          </cell>
        </row>
        <row r="947">
          <cell r="A947" t="str">
            <v>320981</v>
          </cell>
          <cell r="B947" t="str">
            <v>东台市</v>
          </cell>
        </row>
        <row r="948">
          <cell r="A948" t="str">
            <v>321000</v>
          </cell>
          <cell r="B948" t="str">
            <v>扬州市本级</v>
          </cell>
        </row>
        <row r="949">
          <cell r="A949" t="str">
            <v>321002</v>
          </cell>
          <cell r="B949" t="str">
            <v>广陵区</v>
          </cell>
        </row>
        <row r="950">
          <cell r="A950" t="str">
            <v>321003</v>
          </cell>
          <cell r="B950" t="str">
            <v>邗江区</v>
          </cell>
        </row>
        <row r="951">
          <cell r="A951" t="str">
            <v>321012</v>
          </cell>
          <cell r="B951" t="str">
            <v>江都区</v>
          </cell>
        </row>
        <row r="952">
          <cell r="A952" t="str">
            <v>321023</v>
          </cell>
          <cell r="B952" t="str">
            <v>宝应县</v>
          </cell>
        </row>
        <row r="953">
          <cell r="A953" t="str">
            <v>321081</v>
          </cell>
          <cell r="B953" t="str">
            <v>仪征市</v>
          </cell>
        </row>
        <row r="954">
          <cell r="A954" t="str">
            <v>321084</v>
          </cell>
          <cell r="B954" t="str">
            <v>高邮市</v>
          </cell>
        </row>
        <row r="955">
          <cell r="A955" t="str">
            <v>321100</v>
          </cell>
          <cell r="B955" t="str">
            <v>镇江市本级</v>
          </cell>
        </row>
        <row r="956">
          <cell r="A956" t="str">
            <v>321102</v>
          </cell>
          <cell r="B956" t="str">
            <v>京口区</v>
          </cell>
        </row>
        <row r="957">
          <cell r="A957" t="str">
            <v>321111</v>
          </cell>
          <cell r="B957" t="str">
            <v>润州区</v>
          </cell>
        </row>
        <row r="958">
          <cell r="A958" t="str">
            <v>321112</v>
          </cell>
          <cell r="B958" t="str">
            <v>丹徒区</v>
          </cell>
        </row>
        <row r="959">
          <cell r="A959" t="str">
            <v>321181</v>
          </cell>
          <cell r="B959" t="str">
            <v>丹阳市</v>
          </cell>
        </row>
        <row r="960">
          <cell r="A960" t="str">
            <v>321182</v>
          </cell>
          <cell r="B960" t="str">
            <v>扬中市</v>
          </cell>
        </row>
        <row r="961">
          <cell r="A961" t="str">
            <v>321183</v>
          </cell>
          <cell r="B961" t="str">
            <v>句容市</v>
          </cell>
        </row>
        <row r="962">
          <cell r="A962" t="str">
            <v>321200</v>
          </cell>
          <cell r="B962" t="str">
            <v>泰州市本级</v>
          </cell>
        </row>
        <row r="963">
          <cell r="A963" t="str">
            <v>321202</v>
          </cell>
          <cell r="B963" t="str">
            <v>海陵区</v>
          </cell>
        </row>
        <row r="964">
          <cell r="A964" t="str">
            <v>321203</v>
          </cell>
          <cell r="B964" t="str">
            <v>高港区</v>
          </cell>
        </row>
        <row r="965">
          <cell r="A965" t="str">
            <v>321204</v>
          </cell>
          <cell r="B965" t="str">
            <v>姜堰区</v>
          </cell>
        </row>
        <row r="966">
          <cell r="A966" t="str">
            <v>321281</v>
          </cell>
          <cell r="B966" t="str">
            <v>兴化市</v>
          </cell>
        </row>
        <row r="967">
          <cell r="A967" t="str">
            <v>321282</v>
          </cell>
          <cell r="B967" t="str">
            <v>靖江市</v>
          </cell>
        </row>
        <row r="968">
          <cell r="A968" t="str">
            <v>321283</v>
          </cell>
          <cell r="B968" t="str">
            <v>泰兴市</v>
          </cell>
        </row>
        <row r="969">
          <cell r="A969" t="str">
            <v>321300</v>
          </cell>
          <cell r="B969" t="str">
            <v>宿迁市本级</v>
          </cell>
        </row>
        <row r="970">
          <cell r="A970" t="str">
            <v>321302</v>
          </cell>
          <cell r="B970" t="str">
            <v>宿城区</v>
          </cell>
        </row>
        <row r="971">
          <cell r="A971" t="str">
            <v>321311</v>
          </cell>
          <cell r="B971" t="str">
            <v>宿豫区</v>
          </cell>
        </row>
        <row r="972">
          <cell r="A972" t="str">
            <v>321322</v>
          </cell>
          <cell r="B972" t="str">
            <v>沭阳县</v>
          </cell>
        </row>
        <row r="973">
          <cell r="A973" t="str">
            <v>321323</v>
          </cell>
          <cell r="B973" t="str">
            <v>泗阳县</v>
          </cell>
        </row>
        <row r="974">
          <cell r="A974" t="str">
            <v>321324</v>
          </cell>
          <cell r="B974" t="str">
            <v>泗洪县</v>
          </cell>
        </row>
        <row r="975">
          <cell r="A975" t="str">
            <v>330000</v>
          </cell>
          <cell r="B975" t="str">
            <v>浙江省本级</v>
          </cell>
        </row>
        <row r="976">
          <cell r="A976" t="str">
            <v>330100</v>
          </cell>
          <cell r="B976" t="str">
            <v>杭州市本级</v>
          </cell>
        </row>
        <row r="977">
          <cell r="A977" t="str">
            <v>330102</v>
          </cell>
          <cell r="B977" t="str">
            <v>上城区</v>
          </cell>
        </row>
        <row r="978">
          <cell r="A978" t="str">
            <v>330105</v>
          </cell>
          <cell r="B978" t="str">
            <v>拱墅区</v>
          </cell>
        </row>
        <row r="979">
          <cell r="A979" t="str">
            <v>330106</v>
          </cell>
          <cell r="B979" t="str">
            <v>西湖区</v>
          </cell>
        </row>
        <row r="980">
          <cell r="A980" t="str">
            <v>330108</v>
          </cell>
          <cell r="B980" t="str">
            <v>滨江区</v>
          </cell>
        </row>
        <row r="981">
          <cell r="A981" t="str">
            <v>330109</v>
          </cell>
          <cell r="B981" t="str">
            <v>萧山区</v>
          </cell>
        </row>
        <row r="982">
          <cell r="A982" t="str">
            <v>330110</v>
          </cell>
          <cell r="B982" t="str">
            <v>余杭区</v>
          </cell>
        </row>
        <row r="983">
          <cell r="A983" t="str">
            <v>330111</v>
          </cell>
          <cell r="B983" t="str">
            <v>富阳区</v>
          </cell>
        </row>
        <row r="984">
          <cell r="A984" t="str">
            <v>330112</v>
          </cell>
          <cell r="B984" t="str">
            <v>临安区</v>
          </cell>
        </row>
        <row r="985">
          <cell r="A985" t="str">
            <v>330113</v>
          </cell>
          <cell r="B985" t="str">
            <v>临平区</v>
          </cell>
        </row>
        <row r="986">
          <cell r="A986" t="str">
            <v>330114</v>
          </cell>
          <cell r="B986" t="str">
            <v>钱塘区</v>
          </cell>
        </row>
        <row r="987">
          <cell r="A987" t="str">
            <v>330122</v>
          </cell>
          <cell r="B987" t="str">
            <v>桐庐县</v>
          </cell>
        </row>
        <row r="988">
          <cell r="A988" t="str">
            <v>330127</v>
          </cell>
          <cell r="B988" t="str">
            <v>淳安县</v>
          </cell>
        </row>
        <row r="989">
          <cell r="A989" t="str">
            <v>330182</v>
          </cell>
          <cell r="B989" t="str">
            <v>建德市</v>
          </cell>
        </row>
        <row r="990">
          <cell r="A990" t="str">
            <v>330200</v>
          </cell>
          <cell r="B990" t="str">
            <v>宁波市本级</v>
          </cell>
        </row>
        <row r="991">
          <cell r="A991" t="str">
            <v>330203</v>
          </cell>
          <cell r="B991" t="str">
            <v>海曙区</v>
          </cell>
        </row>
        <row r="992">
          <cell r="A992" t="str">
            <v>330205</v>
          </cell>
          <cell r="B992" t="str">
            <v>江北区</v>
          </cell>
        </row>
        <row r="993">
          <cell r="A993" t="str">
            <v>330206</v>
          </cell>
          <cell r="B993" t="str">
            <v>北仑区</v>
          </cell>
        </row>
        <row r="994">
          <cell r="A994" t="str">
            <v>330211</v>
          </cell>
          <cell r="B994" t="str">
            <v>镇海区</v>
          </cell>
        </row>
        <row r="995">
          <cell r="A995" t="str">
            <v>330212</v>
          </cell>
          <cell r="B995" t="str">
            <v>鄞州区</v>
          </cell>
        </row>
        <row r="996">
          <cell r="A996" t="str">
            <v>330213</v>
          </cell>
          <cell r="B996" t="str">
            <v>奉化区</v>
          </cell>
        </row>
        <row r="997">
          <cell r="A997" t="str">
            <v>330225</v>
          </cell>
          <cell r="B997" t="str">
            <v>象山县</v>
          </cell>
        </row>
        <row r="998">
          <cell r="A998" t="str">
            <v>330226</v>
          </cell>
          <cell r="B998" t="str">
            <v>宁海县</v>
          </cell>
        </row>
        <row r="999">
          <cell r="A999" t="str">
            <v>330281</v>
          </cell>
          <cell r="B999" t="str">
            <v>余姚市</v>
          </cell>
        </row>
        <row r="1000">
          <cell r="A1000" t="str">
            <v>330282</v>
          </cell>
          <cell r="B1000" t="str">
            <v>慈溪市</v>
          </cell>
        </row>
        <row r="1001">
          <cell r="A1001" t="str">
            <v>330300</v>
          </cell>
          <cell r="B1001" t="str">
            <v>温州市本级</v>
          </cell>
        </row>
        <row r="1002">
          <cell r="A1002" t="str">
            <v>330302</v>
          </cell>
          <cell r="B1002" t="str">
            <v>鹿城区</v>
          </cell>
        </row>
        <row r="1003">
          <cell r="A1003" t="str">
            <v>330303</v>
          </cell>
          <cell r="B1003" t="str">
            <v>龙湾区</v>
          </cell>
        </row>
        <row r="1004">
          <cell r="A1004" t="str">
            <v>330304</v>
          </cell>
          <cell r="B1004" t="str">
            <v>瓯海区</v>
          </cell>
        </row>
        <row r="1005">
          <cell r="A1005" t="str">
            <v>330305</v>
          </cell>
          <cell r="B1005" t="str">
            <v>洞头区</v>
          </cell>
        </row>
        <row r="1006">
          <cell r="A1006" t="str">
            <v>330324</v>
          </cell>
          <cell r="B1006" t="str">
            <v>永嘉县</v>
          </cell>
        </row>
        <row r="1007">
          <cell r="A1007" t="str">
            <v>330326</v>
          </cell>
          <cell r="B1007" t="str">
            <v>平阳县</v>
          </cell>
        </row>
        <row r="1008">
          <cell r="A1008" t="str">
            <v>330327</v>
          </cell>
          <cell r="B1008" t="str">
            <v>苍南县</v>
          </cell>
        </row>
        <row r="1009">
          <cell r="A1009" t="str">
            <v>330328</v>
          </cell>
          <cell r="B1009" t="str">
            <v>文成县</v>
          </cell>
        </row>
        <row r="1010">
          <cell r="A1010" t="str">
            <v>330329</v>
          </cell>
          <cell r="B1010" t="str">
            <v>泰顺县</v>
          </cell>
        </row>
        <row r="1011">
          <cell r="A1011" t="str">
            <v>330381</v>
          </cell>
          <cell r="B1011" t="str">
            <v>瑞安市</v>
          </cell>
        </row>
        <row r="1012">
          <cell r="A1012" t="str">
            <v>330382</v>
          </cell>
          <cell r="B1012" t="str">
            <v>乐清市</v>
          </cell>
        </row>
        <row r="1013">
          <cell r="A1013" t="str">
            <v>330383</v>
          </cell>
          <cell r="B1013" t="str">
            <v>龙港市</v>
          </cell>
        </row>
        <row r="1014">
          <cell r="A1014" t="str">
            <v>330400</v>
          </cell>
          <cell r="B1014" t="str">
            <v>嘉兴市本级</v>
          </cell>
        </row>
        <row r="1015">
          <cell r="A1015" t="str">
            <v>330402</v>
          </cell>
          <cell r="B1015" t="str">
            <v>南湖区</v>
          </cell>
        </row>
        <row r="1016">
          <cell r="A1016" t="str">
            <v>330411</v>
          </cell>
          <cell r="B1016" t="str">
            <v>秀洲区</v>
          </cell>
        </row>
        <row r="1017">
          <cell r="A1017" t="str">
            <v>330421</v>
          </cell>
          <cell r="B1017" t="str">
            <v>嘉善县</v>
          </cell>
        </row>
        <row r="1018">
          <cell r="A1018" t="str">
            <v>330424</v>
          </cell>
          <cell r="B1018" t="str">
            <v>海盐县</v>
          </cell>
        </row>
        <row r="1019">
          <cell r="A1019" t="str">
            <v>330481</v>
          </cell>
          <cell r="B1019" t="str">
            <v>海宁市</v>
          </cell>
        </row>
        <row r="1020">
          <cell r="A1020" t="str">
            <v>330482</v>
          </cell>
          <cell r="B1020" t="str">
            <v>平湖市</v>
          </cell>
        </row>
        <row r="1021">
          <cell r="A1021" t="str">
            <v>330483</v>
          </cell>
          <cell r="B1021" t="str">
            <v>桐乡市</v>
          </cell>
        </row>
        <row r="1022">
          <cell r="A1022" t="str">
            <v>330500</v>
          </cell>
          <cell r="B1022" t="str">
            <v>湖州市本级</v>
          </cell>
        </row>
        <row r="1023">
          <cell r="A1023" t="str">
            <v>330502</v>
          </cell>
          <cell r="B1023" t="str">
            <v>吴兴区</v>
          </cell>
        </row>
        <row r="1024">
          <cell r="A1024" t="str">
            <v>330503</v>
          </cell>
          <cell r="B1024" t="str">
            <v>南浔区</v>
          </cell>
        </row>
        <row r="1025">
          <cell r="A1025" t="str">
            <v>330521</v>
          </cell>
          <cell r="B1025" t="str">
            <v>德清县</v>
          </cell>
        </row>
        <row r="1026">
          <cell r="A1026" t="str">
            <v>330522</v>
          </cell>
          <cell r="B1026" t="str">
            <v>长兴县</v>
          </cell>
        </row>
        <row r="1027">
          <cell r="A1027" t="str">
            <v>330523</v>
          </cell>
          <cell r="B1027" t="str">
            <v>安吉县</v>
          </cell>
        </row>
        <row r="1028">
          <cell r="A1028" t="str">
            <v>330600</v>
          </cell>
          <cell r="B1028" t="str">
            <v>绍兴市本级</v>
          </cell>
        </row>
        <row r="1029">
          <cell r="A1029" t="str">
            <v>330602</v>
          </cell>
          <cell r="B1029" t="str">
            <v>越城区</v>
          </cell>
        </row>
        <row r="1030">
          <cell r="A1030" t="str">
            <v>330603</v>
          </cell>
          <cell r="B1030" t="str">
            <v>柯桥区</v>
          </cell>
        </row>
        <row r="1031">
          <cell r="A1031" t="str">
            <v>330604</v>
          </cell>
          <cell r="B1031" t="str">
            <v>上虞区</v>
          </cell>
        </row>
        <row r="1032">
          <cell r="A1032" t="str">
            <v>330624</v>
          </cell>
          <cell r="B1032" t="str">
            <v>新昌县</v>
          </cell>
        </row>
        <row r="1033">
          <cell r="A1033" t="str">
            <v>330681</v>
          </cell>
          <cell r="B1033" t="str">
            <v>诸暨市</v>
          </cell>
        </row>
        <row r="1034">
          <cell r="A1034" t="str">
            <v>330683</v>
          </cell>
          <cell r="B1034" t="str">
            <v>嵊州市</v>
          </cell>
        </row>
        <row r="1035">
          <cell r="A1035" t="str">
            <v>330700</v>
          </cell>
          <cell r="B1035" t="str">
            <v>金华市本级</v>
          </cell>
        </row>
        <row r="1036">
          <cell r="A1036" t="str">
            <v>330702</v>
          </cell>
          <cell r="B1036" t="str">
            <v>婺城区</v>
          </cell>
        </row>
        <row r="1037">
          <cell r="A1037" t="str">
            <v>330703</v>
          </cell>
          <cell r="B1037" t="str">
            <v>金东区</v>
          </cell>
        </row>
        <row r="1038">
          <cell r="A1038" t="str">
            <v>330723</v>
          </cell>
          <cell r="B1038" t="str">
            <v>武义县</v>
          </cell>
        </row>
        <row r="1039">
          <cell r="A1039" t="str">
            <v>330726</v>
          </cell>
          <cell r="B1039" t="str">
            <v>浦江县</v>
          </cell>
        </row>
        <row r="1040">
          <cell r="A1040" t="str">
            <v>330727</v>
          </cell>
          <cell r="B1040" t="str">
            <v>磐安县</v>
          </cell>
        </row>
        <row r="1041">
          <cell r="A1041" t="str">
            <v>330781</v>
          </cell>
          <cell r="B1041" t="str">
            <v>兰溪市</v>
          </cell>
        </row>
        <row r="1042">
          <cell r="A1042" t="str">
            <v>330782</v>
          </cell>
          <cell r="B1042" t="str">
            <v>义乌市</v>
          </cell>
        </row>
        <row r="1043">
          <cell r="A1043" t="str">
            <v>330783</v>
          </cell>
          <cell r="B1043" t="str">
            <v>东阳市</v>
          </cell>
        </row>
        <row r="1044">
          <cell r="A1044" t="str">
            <v>330784</v>
          </cell>
          <cell r="B1044" t="str">
            <v>永康市</v>
          </cell>
        </row>
        <row r="1045">
          <cell r="A1045" t="str">
            <v>330800</v>
          </cell>
          <cell r="B1045" t="str">
            <v>衢州市本级</v>
          </cell>
        </row>
        <row r="1046">
          <cell r="A1046" t="str">
            <v>330802</v>
          </cell>
          <cell r="B1046" t="str">
            <v>柯城区</v>
          </cell>
        </row>
        <row r="1047">
          <cell r="A1047" t="str">
            <v>330803</v>
          </cell>
          <cell r="B1047" t="str">
            <v>衢江区</v>
          </cell>
        </row>
        <row r="1048">
          <cell r="A1048" t="str">
            <v>330822</v>
          </cell>
          <cell r="B1048" t="str">
            <v>常山县</v>
          </cell>
        </row>
        <row r="1049">
          <cell r="A1049" t="str">
            <v>330824</v>
          </cell>
          <cell r="B1049" t="str">
            <v>开化县</v>
          </cell>
        </row>
        <row r="1050">
          <cell r="A1050" t="str">
            <v>330825</v>
          </cell>
          <cell r="B1050" t="str">
            <v>龙游县</v>
          </cell>
        </row>
        <row r="1051">
          <cell r="A1051" t="str">
            <v>330881</v>
          </cell>
          <cell r="B1051" t="str">
            <v>江山市</v>
          </cell>
        </row>
        <row r="1052">
          <cell r="A1052" t="str">
            <v>330900</v>
          </cell>
          <cell r="B1052" t="str">
            <v>舟山市本级</v>
          </cell>
        </row>
        <row r="1053">
          <cell r="A1053" t="str">
            <v>330902</v>
          </cell>
          <cell r="B1053" t="str">
            <v>定海区</v>
          </cell>
        </row>
        <row r="1054">
          <cell r="A1054" t="str">
            <v>330903</v>
          </cell>
          <cell r="B1054" t="str">
            <v>普陀区</v>
          </cell>
        </row>
        <row r="1055">
          <cell r="A1055" t="str">
            <v>330921</v>
          </cell>
          <cell r="B1055" t="str">
            <v>岱山县</v>
          </cell>
        </row>
        <row r="1056">
          <cell r="A1056" t="str">
            <v>330922</v>
          </cell>
          <cell r="B1056" t="str">
            <v>嵊泗县</v>
          </cell>
        </row>
        <row r="1057">
          <cell r="A1057" t="str">
            <v>331000</v>
          </cell>
          <cell r="B1057" t="str">
            <v>台州市本级</v>
          </cell>
        </row>
        <row r="1058">
          <cell r="A1058" t="str">
            <v>331002</v>
          </cell>
          <cell r="B1058" t="str">
            <v>椒江区</v>
          </cell>
        </row>
        <row r="1059">
          <cell r="A1059" t="str">
            <v>331003</v>
          </cell>
          <cell r="B1059" t="str">
            <v>黄岩区</v>
          </cell>
        </row>
        <row r="1060">
          <cell r="A1060" t="str">
            <v>331004</v>
          </cell>
          <cell r="B1060" t="str">
            <v>路桥区</v>
          </cell>
        </row>
        <row r="1061">
          <cell r="A1061" t="str">
            <v>331022</v>
          </cell>
          <cell r="B1061" t="str">
            <v>三门县</v>
          </cell>
        </row>
        <row r="1062">
          <cell r="A1062" t="str">
            <v>331023</v>
          </cell>
          <cell r="B1062" t="str">
            <v>天台县</v>
          </cell>
        </row>
        <row r="1063">
          <cell r="A1063" t="str">
            <v>331024</v>
          </cell>
          <cell r="B1063" t="str">
            <v>仙居县</v>
          </cell>
        </row>
        <row r="1064">
          <cell r="A1064" t="str">
            <v>331081</v>
          </cell>
          <cell r="B1064" t="str">
            <v>温岭市</v>
          </cell>
        </row>
        <row r="1065">
          <cell r="A1065" t="str">
            <v>331082</v>
          </cell>
          <cell r="B1065" t="str">
            <v>临海市</v>
          </cell>
        </row>
        <row r="1066">
          <cell r="A1066" t="str">
            <v>331083</v>
          </cell>
          <cell r="B1066" t="str">
            <v>玉环市</v>
          </cell>
        </row>
        <row r="1067">
          <cell r="A1067" t="str">
            <v>331100</v>
          </cell>
          <cell r="B1067" t="str">
            <v>丽水市本级</v>
          </cell>
        </row>
        <row r="1068">
          <cell r="A1068" t="str">
            <v>331102</v>
          </cell>
          <cell r="B1068" t="str">
            <v>莲都区</v>
          </cell>
        </row>
        <row r="1069">
          <cell r="A1069" t="str">
            <v>331121</v>
          </cell>
          <cell r="B1069" t="str">
            <v>青田县</v>
          </cell>
        </row>
        <row r="1070">
          <cell r="A1070" t="str">
            <v>331122</v>
          </cell>
          <cell r="B1070" t="str">
            <v>缙云县</v>
          </cell>
        </row>
        <row r="1071">
          <cell r="A1071" t="str">
            <v>331123</v>
          </cell>
          <cell r="B1071" t="str">
            <v>遂昌县</v>
          </cell>
        </row>
        <row r="1072">
          <cell r="A1072" t="str">
            <v>331124</v>
          </cell>
          <cell r="B1072" t="str">
            <v>松阳县</v>
          </cell>
        </row>
        <row r="1073">
          <cell r="A1073" t="str">
            <v>331125</v>
          </cell>
          <cell r="B1073" t="str">
            <v>云和县</v>
          </cell>
        </row>
        <row r="1074">
          <cell r="A1074" t="str">
            <v>331126</v>
          </cell>
          <cell r="B1074" t="str">
            <v>庆元县</v>
          </cell>
        </row>
        <row r="1075">
          <cell r="A1075" t="str">
            <v>331127</v>
          </cell>
          <cell r="B1075" t="str">
            <v>景宁畲族自治县</v>
          </cell>
        </row>
        <row r="1076">
          <cell r="A1076" t="str">
            <v>331181</v>
          </cell>
          <cell r="B1076" t="str">
            <v>龙泉市</v>
          </cell>
        </row>
        <row r="1077">
          <cell r="A1077" t="str">
            <v>340000</v>
          </cell>
          <cell r="B1077" t="str">
            <v>安徽省本级</v>
          </cell>
        </row>
        <row r="1078">
          <cell r="A1078" t="str">
            <v>340100</v>
          </cell>
          <cell r="B1078" t="str">
            <v>合肥市本级</v>
          </cell>
        </row>
        <row r="1079">
          <cell r="A1079" t="str">
            <v>340102</v>
          </cell>
          <cell r="B1079" t="str">
            <v>瑶海区</v>
          </cell>
        </row>
        <row r="1080">
          <cell r="A1080" t="str">
            <v>340103</v>
          </cell>
          <cell r="B1080" t="str">
            <v>庐阳区</v>
          </cell>
        </row>
        <row r="1081">
          <cell r="A1081" t="str">
            <v>340104</v>
          </cell>
          <cell r="B1081" t="str">
            <v>蜀山区</v>
          </cell>
        </row>
        <row r="1082">
          <cell r="A1082" t="str">
            <v>340111</v>
          </cell>
          <cell r="B1082" t="str">
            <v>包河区</v>
          </cell>
        </row>
        <row r="1083">
          <cell r="A1083" t="str">
            <v>340121</v>
          </cell>
          <cell r="B1083" t="str">
            <v>长丰县</v>
          </cell>
        </row>
        <row r="1084">
          <cell r="A1084" t="str">
            <v>340122</v>
          </cell>
          <cell r="B1084" t="str">
            <v>肥东县</v>
          </cell>
        </row>
        <row r="1085">
          <cell r="A1085" t="str">
            <v>340123</v>
          </cell>
          <cell r="B1085" t="str">
            <v>肥西县</v>
          </cell>
        </row>
        <row r="1086">
          <cell r="A1086" t="str">
            <v>340124</v>
          </cell>
          <cell r="B1086" t="str">
            <v>庐江县</v>
          </cell>
        </row>
        <row r="1087">
          <cell r="A1087" t="str">
            <v>340181</v>
          </cell>
          <cell r="B1087" t="str">
            <v>巢湖市</v>
          </cell>
        </row>
        <row r="1088">
          <cell r="A1088" t="str">
            <v>340200</v>
          </cell>
          <cell r="B1088" t="str">
            <v>芜湖市本级</v>
          </cell>
        </row>
        <row r="1089">
          <cell r="A1089" t="str">
            <v>340202</v>
          </cell>
          <cell r="B1089" t="str">
            <v>镜湖区</v>
          </cell>
        </row>
        <row r="1090">
          <cell r="A1090" t="str">
            <v>340207</v>
          </cell>
          <cell r="B1090" t="str">
            <v>鸠江区</v>
          </cell>
        </row>
        <row r="1091">
          <cell r="A1091" t="str">
            <v>340209</v>
          </cell>
          <cell r="B1091" t="str">
            <v>弋江区</v>
          </cell>
        </row>
        <row r="1092">
          <cell r="A1092" t="str">
            <v>340210</v>
          </cell>
          <cell r="B1092" t="str">
            <v>湾沚区</v>
          </cell>
        </row>
        <row r="1093">
          <cell r="A1093" t="str">
            <v>340212</v>
          </cell>
          <cell r="B1093" t="str">
            <v>繁昌区</v>
          </cell>
        </row>
        <row r="1094">
          <cell r="A1094" t="str">
            <v>340223</v>
          </cell>
          <cell r="B1094" t="str">
            <v>南陵县</v>
          </cell>
        </row>
        <row r="1095">
          <cell r="A1095" t="str">
            <v>340281</v>
          </cell>
          <cell r="B1095" t="str">
            <v>无为市</v>
          </cell>
        </row>
        <row r="1096">
          <cell r="A1096" t="str">
            <v>340300</v>
          </cell>
          <cell r="B1096" t="str">
            <v>蚌埠市本级</v>
          </cell>
        </row>
        <row r="1097">
          <cell r="A1097" t="str">
            <v>340302</v>
          </cell>
          <cell r="B1097" t="str">
            <v>龙子湖区</v>
          </cell>
        </row>
        <row r="1098">
          <cell r="A1098" t="str">
            <v>340303</v>
          </cell>
          <cell r="B1098" t="str">
            <v>蚌山区</v>
          </cell>
        </row>
        <row r="1099">
          <cell r="A1099" t="str">
            <v>340304</v>
          </cell>
          <cell r="B1099" t="str">
            <v>禹会区</v>
          </cell>
        </row>
        <row r="1100">
          <cell r="A1100" t="str">
            <v>340311</v>
          </cell>
          <cell r="B1100" t="str">
            <v>淮上区</v>
          </cell>
        </row>
        <row r="1101">
          <cell r="A1101" t="str">
            <v>340321</v>
          </cell>
          <cell r="B1101" t="str">
            <v>怀远县</v>
          </cell>
        </row>
        <row r="1102">
          <cell r="A1102" t="str">
            <v>340322</v>
          </cell>
          <cell r="B1102" t="str">
            <v>五河县</v>
          </cell>
        </row>
        <row r="1103">
          <cell r="A1103" t="str">
            <v>340323</v>
          </cell>
          <cell r="B1103" t="str">
            <v>固镇县</v>
          </cell>
        </row>
        <row r="1104">
          <cell r="A1104" t="str">
            <v>340400</v>
          </cell>
          <cell r="B1104" t="str">
            <v>淮南市本级</v>
          </cell>
        </row>
        <row r="1105">
          <cell r="A1105" t="str">
            <v>340402</v>
          </cell>
          <cell r="B1105" t="str">
            <v>大通区</v>
          </cell>
        </row>
        <row r="1106">
          <cell r="A1106" t="str">
            <v>340403</v>
          </cell>
          <cell r="B1106" t="str">
            <v>田家庵区</v>
          </cell>
        </row>
        <row r="1107">
          <cell r="A1107" t="str">
            <v>340404</v>
          </cell>
          <cell r="B1107" t="str">
            <v>谢家集区</v>
          </cell>
        </row>
        <row r="1108">
          <cell r="A1108" t="str">
            <v>340405</v>
          </cell>
          <cell r="B1108" t="str">
            <v>八公山区</v>
          </cell>
        </row>
        <row r="1109">
          <cell r="A1109" t="str">
            <v>340406</v>
          </cell>
          <cell r="B1109" t="str">
            <v>潘集区</v>
          </cell>
        </row>
        <row r="1110">
          <cell r="A1110" t="str">
            <v>340421</v>
          </cell>
          <cell r="B1110" t="str">
            <v>凤台县</v>
          </cell>
        </row>
        <row r="1111">
          <cell r="A1111" t="str">
            <v>340422</v>
          </cell>
          <cell r="B1111" t="str">
            <v>寿县</v>
          </cell>
        </row>
        <row r="1112">
          <cell r="A1112" t="str">
            <v>340500</v>
          </cell>
          <cell r="B1112" t="str">
            <v>马鞍山市本级</v>
          </cell>
        </row>
        <row r="1113">
          <cell r="A1113" t="str">
            <v>340503</v>
          </cell>
          <cell r="B1113" t="str">
            <v>花山区</v>
          </cell>
        </row>
        <row r="1114">
          <cell r="A1114" t="str">
            <v>340504</v>
          </cell>
          <cell r="B1114" t="str">
            <v>雨山区</v>
          </cell>
        </row>
        <row r="1115">
          <cell r="A1115" t="str">
            <v>340506</v>
          </cell>
          <cell r="B1115" t="str">
            <v>博望区</v>
          </cell>
        </row>
        <row r="1116">
          <cell r="A1116" t="str">
            <v>340521</v>
          </cell>
          <cell r="B1116" t="str">
            <v>当涂县</v>
          </cell>
        </row>
        <row r="1117">
          <cell r="A1117" t="str">
            <v>340522</v>
          </cell>
          <cell r="B1117" t="str">
            <v>含山县</v>
          </cell>
        </row>
        <row r="1118">
          <cell r="A1118" t="str">
            <v>340523</v>
          </cell>
          <cell r="B1118" t="str">
            <v>和县</v>
          </cell>
        </row>
        <row r="1119">
          <cell r="A1119" t="str">
            <v>340600</v>
          </cell>
          <cell r="B1119" t="str">
            <v>淮北市本级</v>
          </cell>
        </row>
        <row r="1120">
          <cell r="A1120" t="str">
            <v>340602</v>
          </cell>
          <cell r="B1120" t="str">
            <v>杜集区</v>
          </cell>
        </row>
        <row r="1121">
          <cell r="A1121" t="str">
            <v>340603</v>
          </cell>
          <cell r="B1121" t="str">
            <v>相山区</v>
          </cell>
        </row>
        <row r="1122">
          <cell r="A1122" t="str">
            <v>340604</v>
          </cell>
          <cell r="B1122" t="str">
            <v>烈山区</v>
          </cell>
        </row>
        <row r="1123">
          <cell r="A1123" t="str">
            <v>340621</v>
          </cell>
          <cell r="B1123" t="str">
            <v>濉溪县</v>
          </cell>
        </row>
        <row r="1124">
          <cell r="A1124" t="str">
            <v>340700</v>
          </cell>
          <cell r="B1124" t="str">
            <v>铜陵市本级</v>
          </cell>
        </row>
        <row r="1125">
          <cell r="A1125" t="str">
            <v>340705</v>
          </cell>
          <cell r="B1125" t="str">
            <v>铜官区</v>
          </cell>
        </row>
        <row r="1126">
          <cell r="A1126" t="str">
            <v>340706</v>
          </cell>
          <cell r="B1126" t="str">
            <v>义安区</v>
          </cell>
        </row>
        <row r="1127">
          <cell r="A1127" t="str">
            <v>340711</v>
          </cell>
          <cell r="B1127" t="str">
            <v>郊区</v>
          </cell>
        </row>
        <row r="1128">
          <cell r="A1128" t="str">
            <v>340722</v>
          </cell>
          <cell r="B1128" t="str">
            <v>枞阳县</v>
          </cell>
        </row>
        <row r="1129">
          <cell r="A1129" t="str">
            <v>340800</v>
          </cell>
          <cell r="B1129" t="str">
            <v>安庆市本级</v>
          </cell>
        </row>
        <row r="1130">
          <cell r="A1130" t="str">
            <v>340802</v>
          </cell>
          <cell r="B1130" t="str">
            <v>迎江区</v>
          </cell>
        </row>
        <row r="1131">
          <cell r="A1131" t="str">
            <v>340803</v>
          </cell>
          <cell r="B1131" t="str">
            <v>大观区</v>
          </cell>
        </row>
        <row r="1132">
          <cell r="A1132" t="str">
            <v>340811</v>
          </cell>
          <cell r="B1132" t="str">
            <v>宜秀区</v>
          </cell>
        </row>
        <row r="1133">
          <cell r="A1133" t="str">
            <v>340822</v>
          </cell>
          <cell r="B1133" t="str">
            <v>怀宁县</v>
          </cell>
        </row>
        <row r="1134">
          <cell r="A1134" t="str">
            <v>340825</v>
          </cell>
          <cell r="B1134" t="str">
            <v>太湖县</v>
          </cell>
        </row>
        <row r="1135">
          <cell r="A1135" t="str">
            <v>340826</v>
          </cell>
          <cell r="B1135" t="str">
            <v>宿松县</v>
          </cell>
        </row>
        <row r="1136">
          <cell r="A1136" t="str">
            <v>340827</v>
          </cell>
          <cell r="B1136" t="str">
            <v>望江县</v>
          </cell>
        </row>
        <row r="1137">
          <cell r="A1137" t="str">
            <v>340828</v>
          </cell>
          <cell r="B1137" t="str">
            <v>岳西县</v>
          </cell>
        </row>
        <row r="1138">
          <cell r="A1138" t="str">
            <v>340881</v>
          </cell>
          <cell r="B1138" t="str">
            <v>桐城市</v>
          </cell>
        </row>
        <row r="1139">
          <cell r="A1139" t="str">
            <v>340882</v>
          </cell>
          <cell r="B1139" t="str">
            <v>潜山市</v>
          </cell>
        </row>
        <row r="1140">
          <cell r="A1140" t="str">
            <v>341000</v>
          </cell>
          <cell r="B1140" t="str">
            <v>黄山市本级</v>
          </cell>
        </row>
        <row r="1141">
          <cell r="A1141" t="str">
            <v>341002</v>
          </cell>
          <cell r="B1141" t="str">
            <v>屯溪区</v>
          </cell>
        </row>
        <row r="1142">
          <cell r="A1142" t="str">
            <v>341003</v>
          </cell>
          <cell r="B1142" t="str">
            <v>黄山区</v>
          </cell>
        </row>
        <row r="1143">
          <cell r="A1143" t="str">
            <v>341004</v>
          </cell>
          <cell r="B1143" t="str">
            <v>徽州区</v>
          </cell>
        </row>
        <row r="1144">
          <cell r="A1144" t="str">
            <v>341021</v>
          </cell>
          <cell r="B1144" t="str">
            <v>歙县</v>
          </cell>
        </row>
        <row r="1145">
          <cell r="A1145" t="str">
            <v>341022</v>
          </cell>
          <cell r="B1145" t="str">
            <v>休宁县</v>
          </cell>
        </row>
        <row r="1146">
          <cell r="A1146" t="str">
            <v>341023</v>
          </cell>
          <cell r="B1146" t="str">
            <v>黟县</v>
          </cell>
        </row>
        <row r="1147">
          <cell r="A1147" t="str">
            <v>341024</v>
          </cell>
          <cell r="B1147" t="str">
            <v>祁门县</v>
          </cell>
        </row>
        <row r="1148">
          <cell r="A1148" t="str">
            <v>341100</v>
          </cell>
          <cell r="B1148" t="str">
            <v>滁州市本级</v>
          </cell>
        </row>
        <row r="1149">
          <cell r="A1149" t="str">
            <v>341102</v>
          </cell>
          <cell r="B1149" t="str">
            <v>琅琊区</v>
          </cell>
        </row>
        <row r="1150">
          <cell r="A1150" t="str">
            <v>341103</v>
          </cell>
          <cell r="B1150" t="str">
            <v>南谯区</v>
          </cell>
        </row>
        <row r="1151">
          <cell r="A1151" t="str">
            <v>341122</v>
          </cell>
          <cell r="B1151" t="str">
            <v>来安县</v>
          </cell>
        </row>
        <row r="1152">
          <cell r="A1152" t="str">
            <v>341124</v>
          </cell>
          <cell r="B1152" t="str">
            <v>全椒县</v>
          </cell>
        </row>
        <row r="1153">
          <cell r="A1153" t="str">
            <v>341125</v>
          </cell>
          <cell r="B1153" t="str">
            <v>定远县</v>
          </cell>
        </row>
        <row r="1154">
          <cell r="A1154" t="str">
            <v>341126</v>
          </cell>
          <cell r="B1154" t="str">
            <v>凤阳县</v>
          </cell>
        </row>
        <row r="1155">
          <cell r="A1155" t="str">
            <v>341181</v>
          </cell>
          <cell r="B1155" t="str">
            <v>天长市</v>
          </cell>
        </row>
        <row r="1156">
          <cell r="A1156" t="str">
            <v>341182</v>
          </cell>
          <cell r="B1156" t="str">
            <v>明光市</v>
          </cell>
        </row>
        <row r="1157">
          <cell r="A1157" t="str">
            <v>341200</v>
          </cell>
          <cell r="B1157" t="str">
            <v>阜阳市本级</v>
          </cell>
        </row>
        <row r="1158">
          <cell r="A1158" t="str">
            <v>341202</v>
          </cell>
          <cell r="B1158" t="str">
            <v>颍州区</v>
          </cell>
        </row>
        <row r="1159">
          <cell r="A1159" t="str">
            <v>341203</v>
          </cell>
          <cell r="B1159" t="str">
            <v>颍东区</v>
          </cell>
        </row>
        <row r="1160">
          <cell r="A1160" t="str">
            <v>341204</v>
          </cell>
          <cell r="B1160" t="str">
            <v>颍泉区</v>
          </cell>
        </row>
        <row r="1161">
          <cell r="A1161" t="str">
            <v>341221</v>
          </cell>
          <cell r="B1161" t="str">
            <v>临泉县</v>
          </cell>
        </row>
        <row r="1162">
          <cell r="A1162" t="str">
            <v>341222</v>
          </cell>
          <cell r="B1162" t="str">
            <v>太和县</v>
          </cell>
        </row>
        <row r="1163">
          <cell r="A1163" t="str">
            <v>341225</v>
          </cell>
          <cell r="B1163" t="str">
            <v>阜南县</v>
          </cell>
        </row>
        <row r="1164">
          <cell r="A1164" t="str">
            <v>341226</v>
          </cell>
          <cell r="B1164" t="str">
            <v>颍上县</v>
          </cell>
        </row>
        <row r="1165">
          <cell r="A1165" t="str">
            <v>341282</v>
          </cell>
          <cell r="B1165" t="str">
            <v>界首市</v>
          </cell>
        </row>
        <row r="1166">
          <cell r="A1166" t="str">
            <v>341300</v>
          </cell>
          <cell r="B1166" t="str">
            <v>宿州市本级</v>
          </cell>
        </row>
        <row r="1167">
          <cell r="A1167" t="str">
            <v>341302</v>
          </cell>
          <cell r="B1167" t="str">
            <v>埇桥区</v>
          </cell>
        </row>
        <row r="1168">
          <cell r="A1168" t="str">
            <v>341321</v>
          </cell>
          <cell r="B1168" t="str">
            <v>砀山县</v>
          </cell>
        </row>
        <row r="1169">
          <cell r="A1169" t="str">
            <v>341322</v>
          </cell>
          <cell r="B1169" t="str">
            <v>萧县</v>
          </cell>
        </row>
        <row r="1170">
          <cell r="A1170" t="str">
            <v>341323</v>
          </cell>
          <cell r="B1170" t="str">
            <v>灵璧县</v>
          </cell>
        </row>
        <row r="1171">
          <cell r="A1171" t="str">
            <v>341324</v>
          </cell>
          <cell r="B1171" t="str">
            <v>泗县</v>
          </cell>
        </row>
        <row r="1172">
          <cell r="A1172" t="str">
            <v>341500</v>
          </cell>
          <cell r="B1172" t="str">
            <v>六安市本级</v>
          </cell>
        </row>
        <row r="1173">
          <cell r="A1173" t="str">
            <v>341502</v>
          </cell>
          <cell r="B1173" t="str">
            <v>金安区</v>
          </cell>
        </row>
        <row r="1174">
          <cell r="A1174" t="str">
            <v>341503</v>
          </cell>
          <cell r="B1174" t="str">
            <v>裕安区</v>
          </cell>
        </row>
        <row r="1175">
          <cell r="A1175" t="str">
            <v>341504</v>
          </cell>
          <cell r="B1175" t="str">
            <v>叶集区</v>
          </cell>
        </row>
        <row r="1176">
          <cell r="A1176" t="str">
            <v>341522</v>
          </cell>
          <cell r="B1176" t="str">
            <v>霍邱县</v>
          </cell>
        </row>
        <row r="1177">
          <cell r="A1177" t="str">
            <v>341523</v>
          </cell>
          <cell r="B1177" t="str">
            <v>舒城县</v>
          </cell>
        </row>
        <row r="1178">
          <cell r="A1178" t="str">
            <v>341524</v>
          </cell>
          <cell r="B1178" t="str">
            <v>金寨县</v>
          </cell>
        </row>
        <row r="1179">
          <cell r="A1179" t="str">
            <v>341525</v>
          </cell>
          <cell r="B1179" t="str">
            <v>霍山县</v>
          </cell>
        </row>
        <row r="1180">
          <cell r="A1180" t="str">
            <v>341600</v>
          </cell>
          <cell r="B1180" t="str">
            <v>亳州市本级</v>
          </cell>
        </row>
        <row r="1181">
          <cell r="A1181" t="str">
            <v>341602</v>
          </cell>
          <cell r="B1181" t="str">
            <v>谯城区</v>
          </cell>
        </row>
        <row r="1182">
          <cell r="A1182" t="str">
            <v>341621</v>
          </cell>
          <cell r="B1182" t="str">
            <v>涡阳县</v>
          </cell>
        </row>
        <row r="1183">
          <cell r="A1183" t="str">
            <v>341622</v>
          </cell>
          <cell r="B1183" t="str">
            <v>蒙城县</v>
          </cell>
        </row>
        <row r="1184">
          <cell r="A1184" t="str">
            <v>341623</v>
          </cell>
          <cell r="B1184" t="str">
            <v>利辛县</v>
          </cell>
        </row>
        <row r="1185">
          <cell r="A1185" t="str">
            <v>341700</v>
          </cell>
          <cell r="B1185" t="str">
            <v>池州市本级</v>
          </cell>
        </row>
        <row r="1186">
          <cell r="A1186" t="str">
            <v>341702</v>
          </cell>
          <cell r="B1186" t="str">
            <v>贵池区</v>
          </cell>
        </row>
        <row r="1187">
          <cell r="A1187" t="str">
            <v>341721</v>
          </cell>
          <cell r="B1187" t="str">
            <v>东至县</v>
          </cell>
        </row>
        <row r="1188">
          <cell r="A1188" t="str">
            <v>341722</v>
          </cell>
          <cell r="B1188" t="str">
            <v>石台县</v>
          </cell>
        </row>
        <row r="1189">
          <cell r="A1189" t="str">
            <v>341723</v>
          </cell>
          <cell r="B1189" t="str">
            <v>青阳县</v>
          </cell>
        </row>
        <row r="1190">
          <cell r="A1190" t="str">
            <v>341800</v>
          </cell>
          <cell r="B1190" t="str">
            <v>宣城市本级</v>
          </cell>
        </row>
        <row r="1191">
          <cell r="A1191" t="str">
            <v>341802</v>
          </cell>
          <cell r="B1191" t="str">
            <v>宣州区</v>
          </cell>
        </row>
        <row r="1192">
          <cell r="A1192" t="str">
            <v>341821</v>
          </cell>
          <cell r="B1192" t="str">
            <v>郎溪县</v>
          </cell>
        </row>
        <row r="1193">
          <cell r="A1193" t="str">
            <v>341823</v>
          </cell>
          <cell r="B1193" t="str">
            <v>泾县</v>
          </cell>
        </row>
        <row r="1194">
          <cell r="A1194" t="str">
            <v>341824</v>
          </cell>
          <cell r="B1194" t="str">
            <v>绩溪县</v>
          </cell>
        </row>
        <row r="1195">
          <cell r="A1195" t="str">
            <v>341825</v>
          </cell>
          <cell r="B1195" t="str">
            <v>旌德县</v>
          </cell>
        </row>
        <row r="1196">
          <cell r="A1196" t="str">
            <v>341881</v>
          </cell>
          <cell r="B1196" t="str">
            <v>宁国市</v>
          </cell>
        </row>
        <row r="1197">
          <cell r="A1197" t="str">
            <v>341882</v>
          </cell>
          <cell r="B1197" t="str">
            <v>广德市</v>
          </cell>
        </row>
        <row r="1198">
          <cell r="A1198" t="str">
            <v>350000</v>
          </cell>
          <cell r="B1198" t="str">
            <v>福建省本级</v>
          </cell>
        </row>
        <row r="1199">
          <cell r="A1199" t="str">
            <v>350100</v>
          </cell>
          <cell r="B1199" t="str">
            <v>福州市本级</v>
          </cell>
        </row>
        <row r="1200">
          <cell r="A1200" t="str">
            <v>350102</v>
          </cell>
          <cell r="B1200" t="str">
            <v>鼓楼区</v>
          </cell>
        </row>
        <row r="1201">
          <cell r="A1201" t="str">
            <v>350103</v>
          </cell>
          <cell r="B1201" t="str">
            <v>台江区</v>
          </cell>
        </row>
        <row r="1202">
          <cell r="A1202" t="str">
            <v>350104</v>
          </cell>
          <cell r="B1202" t="str">
            <v>仓山区</v>
          </cell>
        </row>
        <row r="1203">
          <cell r="A1203" t="str">
            <v>350105</v>
          </cell>
          <cell r="B1203" t="str">
            <v>马尾区</v>
          </cell>
        </row>
        <row r="1204">
          <cell r="A1204" t="str">
            <v>350111</v>
          </cell>
          <cell r="B1204" t="str">
            <v>晋安区</v>
          </cell>
        </row>
        <row r="1205">
          <cell r="A1205" t="str">
            <v>350112</v>
          </cell>
          <cell r="B1205" t="str">
            <v>长乐区</v>
          </cell>
        </row>
        <row r="1206">
          <cell r="A1206" t="str">
            <v>350121</v>
          </cell>
          <cell r="B1206" t="str">
            <v>闽侯县</v>
          </cell>
        </row>
        <row r="1207">
          <cell r="A1207" t="str">
            <v>350122</v>
          </cell>
          <cell r="B1207" t="str">
            <v>连江县</v>
          </cell>
        </row>
        <row r="1208">
          <cell r="A1208" t="str">
            <v>350123</v>
          </cell>
          <cell r="B1208" t="str">
            <v>罗源县</v>
          </cell>
        </row>
        <row r="1209">
          <cell r="A1209" t="str">
            <v>350124</v>
          </cell>
          <cell r="B1209" t="str">
            <v>闽清县</v>
          </cell>
        </row>
        <row r="1210">
          <cell r="A1210" t="str">
            <v>350125</v>
          </cell>
          <cell r="B1210" t="str">
            <v>永泰县</v>
          </cell>
        </row>
        <row r="1211">
          <cell r="A1211" t="str">
            <v>350128</v>
          </cell>
          <cell r="B1211" t="str">
            <v>平潭县</v>
          </cell>
        </row>
        <row r="1212">
          <cell r="A1212" t="str">
            <v>350181</v>
          </cell>
          <cell r="B1212" t="str">
            <v>福清市</v>
          </cell>
        </row>
        <row r="1213">
          <cell r="A1213" t="str">
            <v>350200</v>
          </cell>
          <cell r="B1213" t="str">
            <v>厦门市本级</v>
          </cell>
        </row>
        <row r="1214">
          <cell r="A1214" t="str">
            <v>350203</v>
          </cell>
          <cell r="B1214" t="str">
            <v>思明区</v>
          </cell>
        </row>
        <row r="1215">
          <cell r="A1215" t="str">
            <v>350205</v>
          </cell>
          <cell r="B1215" t="str">
            <v>海沧区</v>
          </cell>
        </row>
        <row r="1216">
          <cell r="A1216" t="str">
            <v>350206</v>
          </cell>
          <cell r="B1216" t="str">
            <v>湖里区</v>
          </cell>
        </row>
        <row r="1217">
          <cell r="A1217" t="str">
            <v>350211</v>
          </cell>
          <cell r="B1217" t="str">
            <v>集美区</v>
          </cell>
        </row>
        <row r="1218">
          <cell r="A1218" t="str">
            <v>350212</v>
          </cell>
          <cell r="B1218" t="str">
            <v>同安区</v>
          </cell>
        </row>
        <row r="1219">
          <cell r="A1219" t="str">
            <v>350213</v>
          </cell>
          <cell r="B1219" t="str">
            <v>翔安区</v>
          </cell>
        </row>
        <row r="1220">
          <cell r="A1220" t="str">
            <v>350300</v>
          </cell>
          <cell r="B1220" t="str">
            <v>莆田市本级</v>
          </cell>
        </row>
        <row r="1221">
          <cell r="A1221" t="str">
            <v>350302</v>
          </cell>
          <cell r="B1221" t="str">
            <v>城厢区</v>
          </cell>
        </row>
        <row r="1222">
          <cell r="A1222" t="str">
            <v>350303</v>
          </cell>
          <cell r="B1222" t="str">
            <v>涵江区</v>
          </cell>
        </row>
        <row r="1223">
          <cell r="A1223" t="str">
            <v>350304</v>
          </cell>
          <cell r="B1223" t="str">
            <v>荔城区</v>
          </cell>
        </row>
        <row r="1224">
          <cell r="A1224" t="str">
            <v>350305</v>
          </cell>
          <cell r="B1224" t="str">
            <v>秀屿区</v>
          </cell>
        </row>
        <row r="1225">
          <cell r="A1225" t="str">
            <v>350322</v>
          </cell>
          <cell r="B1225" t="str">
            <v>仙游县</v>
          </cell>
        </row>
        <row r="1226">
          <cell r="A1226" t="str">
            <v>350400</v>
          </cell>
          <cell r="B1226" t="str">
            <v>三明市本级</v>
          </cell>
        </row>
        <row r="1227">
          <cell r="A1227" t="str">
            <v>350404</v>
          </cell>
          <cell r="B1227" t="str">
            <v>三元区</v>
          </cell>
        </row>
        <row r="1228">
          <cell r="A1228" t="str">
            <v>350405</v>
          </cell>
          <cell r="B1228" t="str">
            <v>沙县区</v>
          </cell>
        </row>
        <row r="1229">
          <cell r="A1229" t="str">
            <v>350421</v>
          </cell>
          <cell r="B1229" t="str">
            <v>明溪县</v>
          </cell>
        </row>
        <row r="1230">
          <cell r="A1230" t="str">
            <v>350423</v>
          </cell>
          <cell r="B1230" t="str">
            <v>清流县</v>
          </cell>
        </row>
        <row r="1231">
          <cell r="A1231" t="str">
            <v>350424</v>
          </cell>
          <cell r="B1231" t="str">
            <v>宁化县</v>
          </cell>
        </row>
        <row r="1232">
          <cell r="A1232" t="str">
            <v>350425</v>
          </cell>
          <cell r="B1232" t="str">
            <v>大田县</v>
          </cell>
        </row>
        <row r="1233">
          <cell r="A1233" t="str">
            <v>350426</v>
          </cell>
          <cell r="B1233" t="str">
            <v>尤溪县</v>
          </cell>
        </row>
        <row r="1234">
          <cell r="A1234" t="str">
            <v>350428</v>
          </cell>
          <cell r="B1234" t="str">
            <v>将乐县</v>
          </cell>
        </row>
        <row r="1235">
          <cell r="A1235" t="str">
            <v>350429</v>
          </cell>
          <cell r="B1235" t="str">
            <v>泰宁县</v>
          </cell>
        </row>
        <row r="1236">
          <cell r="A1236" t="str">
            <v>350430</v>
          </cell>
          <cell r="B1236" t="str">
            <v>建宁县</v>
          </cell>
        </row>
        <row r="1237">
          <cell r="A1237" t="str">
            <v>350481</v>
          </cell>
          <cell r="B1237" t="str">
            <v>永安市</v>
          </cell>
        </row>
        <row r="1238">
          <cell r="A1238" t="str">
            <v>350500</v>
          </cell>
          <cell r="B1238" t="str">
            <v>泉州市本级</v>
          </cell>
        </row>
        <row r="1239">
          <cell r="A1239" t="str">
            <v>350502</v>
          </cell>
          <cell r="B1239" t="str">
            <v>鲤城区</v>
          </cell>
        </row>
        <row r="1240">
          <cell r="A1240" t="str">
            <v>350503</v>
          </cell>
          <cell r="B1240" t="str">
            <v>丰泽区</v>
          </cell>
        </row>
        <row r="1241">
          <cell r="A1241" t="str">
            <v>350504</v>
          </cell>
          <cell r="B1241" t="str">
            <v>洛江区</v>
          </cell>
        </row>
        <row r="1242">
          <cell r="A1242" t="str">
            <v>350505</v>
          </cell>
          <cell r="B1242" t="str">
            <v>泉港区</v>
          </cell>
        </row>
        <row r="1243">
          <cell r="A1243" t="str">
            <v>350521</v>
          </cell>
          <cell r="B1243" t="str">
            <v>惠安县</v>
          </cell>
        </row>
        <row r="1244">
          <cell r="A1244" t="str">
            <v>350524</v>
          </cell>
          <cell r="B1244" t="str">
            <v>安溪县</v>
          </cell>
        </row>
        <row r="1245">
          <cell r="A1245" t="str">
            <v>350525</v>
          </cell>
          <cell r="B1245" t="str">
            <v>永春县</v>
          </cell>
        </row>
        <row r="1246">
          <cell r="A1246" t="str">
            <v>350526</v>
          </cell>
          <cell r="B1246" t="str">
            <v>德化县</v>
          </cell>
        </row>
        <row r="1247">
          <cell r="A1247" t="str">
            <v>350527</v>
          </cell>
          <cell r="B1247" t="str">
            <v>金门县</v>
          </cell>
        </row>
        <row r="1248">
          <cell r="A1248" t="str">
            <v>350581</v>
          </cell>
          <cell r="B1248" t="str">
            <v>石狮市</v>
          </cell>
        </row>
        <row r="1249">
          <cell r="A1249" t="str">
            <v>350582</v>
          </cell>
          <cell r="B1249" t="str">
            <v>晋江市</v>
          </cell>
        </row>
        <row r="1250">
          <cell r="A1250" t="str">
            <v>350583</v>
          </cell>
          <cell r="B1250" t="str">
            <v>南安市</v>
          </cell>
        </row>
        <row r="1251">
          <cell r="A1251" t="str">
            <v>350600</v>
          </cell>
          <cell r="B1251" t="str">
            <v>漳州市本级</v>
          </cell>
        </row>
        <row r="1252">
          <cell r="A1252" t="str">
            <v>350602</v>
          </cell>
          <cell r="B1252" t="str">
            <v>芗城区</v>
          </cell>
        </row>
        <row r="1253">
          <cell r="A1253" t="str">
            <v>350603</v>
          </cell>
          <cell r="B1253" t="str">
            <v>龙文区</v>
          </cell>
        </row>
        <row r="1254">
          <cell r="A1254" t="str">
            <v>350604</v>
          </cell>
          <cell r="B1254" t="str">
            <v>龙海区</v>
          </cell>
        </row>
        <row r="1255">
          <cell r="A1255" t="str">
            <v>350605</v>
          </cell>
          <cell r="B1255" t="str">
            <v>长泰区</v>
          </cell>
        </row>
        <row r="1256">
          <cell r="A1256" t="str">
            <v>350622</v>
          </cell>
          <cell r="B1256" t="str">
            <v>云霄县</v>
          </cell>
        </row>
        <row r="1257">
          <cell r="A1257" t="str">
            <v>350623</v>
          </cell>
          <cell r="B1257" t="str">
            <v>漳浦县</v>
          </cell>
        </row>
        <row r="1258">
          <cell r="A1258" t="str">
            <v>350624</v>
          </cell>
          <cell r="B1258" t="str">
            <v>诏安县</v>
          </cell>
        </row>
        <row r="1259">
          <cell r="A1259" t="str">
            <v>350626</v>
          </cell>
          <cell r="B1259" t="str">
            <v>东山县</v>
          </cell>
        </row>
        <row r="1260">
          <cell r="A1260" t="str">
            <v>350627</v>
          </cell>
          <cell r="B1260" t="str">
            <v>南靖县</v>
          </cell>
        </row>
        <row r="1261">
          <cell r="A1261" t="str">
            <v>350628</v>
          </cell>
          <cell r="B1261" t="str">
            <v>平和县</v>
          </cell>
        </row>
        <row r="1262">
          <cell r="A1262" t="str">
            <v>350629</v>
          </cell>
          <cell r="B1262" t="str">
            <v>华安县</v>
          </cell>
        </row>
        <row r="1263">
          <cell r="A1263" t="str">
            <v>350700</v>
          </cell>
          <cell r="B1263" t="str">
            <v>南平市本级</v>
          </cell>
        </row>
        <row r="1264">
          <cell r="A1264" t="str">
            <v>350702</v>
          </cell>
          <cell r="B1264" t="str">
            <v>延平区</v>
          </cell>
        </row>
        <row r="1265">
          <cell r="A1265" t="str">
            <v>350703</v>
          </cell>
          <cell r="B1265" t="str">
            <v>建阳区</v>
          </cell>
        </row>
        <row r="1266">
          <cell r="A1266" t="str">
            <v>350721</v>
          </cell>
          <cell r="B1266" t="str">
            <v>顺昌县</v>
          </cell>
        </row>
        <row r="1267">
          <cell r="A1267" t="str">
            <v>350722</v>
          </cell>
          <cell r="B1267" t="str">
            <v>浦城县</v>
          </cell>
        </row>
        <row r="1268">
          <cell r="A1268" t="str">
            <v>350723</v>
          </cell>
          <cell r="B1268" t="str">
            <v>光泽县</v>
          </cell>
        </row>
        <row r="1269">
          <cell r="A1269" t="str">
            <v>350724</v>
          </cell>
          <cell r="B1269" t="str">
            <v>松溪县</v>
          </cell>
        </row>
        <row r="1270">
          <cell r="A1270" t="str">
            <v>350725</v>
          </cell>
          <cell r="B1270" t="str">
            <v>政和县</v>
          </cell>
        </row>
        <row r="1271">
          <cell r="A1271" t="str">
            <v>350781</v>
          </cell>
          <cell r="B1271" t="str">
            <v>邵武市</v>
          </cell>
        </row>
        <row r="1272">
          <cell r="A1272" t="str">
            <v>350782</v>
          </cell>
          <cell r="B1272" t="str">
            <v>武夷山市</v>
          </cell>
        </row>
        <row r="1273">
          <cell r="A1273" t="str">
            <v>350783</v>
          </cell>
          <cell r="B1273" t="str">
            <v>建瓯市</v>
          </cell>
        </row>
        <row r="1274">
          <cell r="A1274" t="str">
            <v>350800</v>
          </cell>
          <cell r="B1274" t="str">
            <v>龙岩市本级</v>
          </cell>
        </row>
        <row r="1275">
          <cell r="A1275" t="str">
            <v>350802</v>
          </cell>
          <cell r="B1275" t="str">
            <v>新罗区</v>
          </cell>
        </row>
        <row r="1276">
          <cell r="A1276" t="str">
            <v>350803</v>
          </cell>
          <cell r="B1276" t="str">
            <v>永定区</v>
          </cell>
        </row>
        <row r="1277">
          <cell r="A1277" t="str">
            <v>350821</v>
          </cell>
          <cell r="B1277" t="str">
            <v>长汀县</v>
          </cell>
        </row>
        <row r="1278">
          <cell r="A1278" t="str">
            <v>350823</v>
          </cell>
          <cell r="B1278" t="str">
            <v>上杭县</v>
          </cell>
        </row>
        <row r="1279">
          <cell r="A1279" t="str">
            <v>350824</v>
          </cell>
          <cell r="B1279" t="str">
            <v>武平县</v>
          </cell>
        </row>
        <row r="1280">
          <cell r="A1280" t="str">
            <v>350825</v>
          </cell>
          <cell r="B1280" t="str">
            <v>连城县</v>
          </cell>
        </row>
        <row r="1281">
          <cell r="A1281" t="str">
            <v>350881</v>
          </cell>
          <cell r="B1281" t="str">
            <v>漳平市</v>
          </cell>
        </row>
        <row r="1282">
          <cell r="A1282" t="str">
            <v>350900</v>
          </cell>
          <cell r="B1282" t="str">
            <v>宁德市本级</v>
          </cell>
        </row>
        <row r="1283">
          <cell r="A1283" t="str">
            <v>350902</v>
          </cell>
          <cell r="B1283" t="str">
            <v>蕉城区</v>
          </cell>
        </row>
        <row r="1284">
          <cell r="A1284" t="str">
            <v>350921</v>
          </cell>
          <cell r="B1284" t="str">
            <v>霞浦县</v>
          </cell>
        </row>
        <row r="1285">
          <cell r="A1285" t="str">
            <v>350922</v>
          </cell>
          <cell r="B1285" t="str">
            <v>古田县</v>
          </cell>
        </row>
        <row r="1286">
          <cell r="A1286" t="str">
            <v>350923</v>
          </cell>
          <cell r="B1286" t="str">
            <v>屏南县</v>
          </cell>
        </row>
        <row r="1287">
          <cell r="A1287" t="str">
            <v>350924</v>
          </cell>
          <cell r="B1287" t="str">
            <v>寿宁县</v>
          </cell>
        </row>
        <row r="1288">
          <cell r="A1288" t="str">
            <v>350925</v>
          </cell>
          <cell r="B1288" t="str">
            <v>周宁县</v>
          </cell>
        </row>
        <row r="1289">
          <cell r="A1289" t="str">
            <v>350926</v>
          </cell>
          <cell r="B1289" t="str">
            <v>柘荣县</v>
          </cell>
        </row>
        <row r="1290">
          <cell r="A1290" t="str">
            <v>350981</v>
          </cell>
          <cell r="B1290" t="str">
            <v>福安市</v>
          </cell>
        </row>
        <row r="1291">
          <cell r="A1291" t="str">
            <v>350982</v>
          </cell>
          <cell r="B1291" t="str">
            <v>福鼎市</v>
          </cell>
        </row>
        <row r="1292">
          <cell r="A1292" t="str">
            <v>360000</v>
          </cell>
          <cell r="B1292" t="str">
            <v>江西省本级</v>
          </cell>
        </row>
        <row r="1293">
          <cell r="A1293" t="str">
            <v>360100</v>
          </cell>
          <cell r="B1293" t="str">
            <v>南昌市本级</v>
          </cell>
        </row>
        <row r="1294">
          <cell r="A1294" t="str">
            <v>360102</v>
          </cell>
          <cell r="B1294" t="str">
            <v>东湖区</v>
          </cell>
        </row>
        <row r="1295">
          <cell r="A1295" t="str">
            <v>360103</v>
          </cell>
          <cell r="B1295" t="str">
            <v>西湖区</v>
          </cell>
        </row>
        <row r="1296">
          <cell r="A1296" t="str">
            <v>360104</v>
          </cell>
          <cell r="B1296" t="str">
            <v>青云谱区</v>
          </cell>
        </row>
        <row r="1297">
          <cell r="A1297" t="str">
            <v>360111</v>
          </cell>
          <cell r="B1297" t="str">
            <v>青山湖区</v>
          </cell>
        </row>
        <row r="1298">
          <cell r="A1298" t="str">
            <v>360112</v>
          </cell>
          <cell r="B1298" t="str">
            <v>新建区</v>
          </cell>
        </row>
        <row r="1299">
          <cell r="A1299" t="str">
            <v>360113</v>
          </cell>
          <cell r="B1299" t="str">
            <v>红谷滩区</v>
          </cell>
        </row>
        <row r="1300">
          <cell r="A1300" t="str">
            <v>360121</v>
          </cell>
          <cell r="B1300" t="str">
            <v>南昌县</v>
          </cell>
        </row>
        <row r="1301">
          <cell r="A1301" t="str">
            <v>360123</v>
          </cell>
          <cell r="B1301" t="str">
            <v>安义县</v>
          </cell>
        </row>
        <row r="1302">
          <cell r="A1302" t="str">
            <v>360124</v>
          </cell>
          <cell r="B1302" t="str">
            <v>进贤县</v>
          </cell>
        </row>
        <row r="1303">
          <cell r="A1303" t="str">
            <v>360200</v>
          </cell>
          <cell r="B1303" t="str">
            <v>景德镇市本级</v>
          </cell>
        </row>
        <row r="1304">
          <cell r="A1304" t="str">
            <v>360202</v>
          </cell>
          <cell r="B1304" t="str">
            <v>昌江区</v>
          </cell>
        </row>
        <row r="1305">
          <cell r="A1305" t="str">
            <v>360203</v>
          </cell>
          <cell r="B1305" t="str">
            <v>珠山区</v>
          </cell>
        </row>
        <row r="1306">
          <cell r="A1306" t="str">
            <v>360222</v>
          </cell>
          <cell r="B1306" t="str">
            <v>浮梁县</v>
          </cell>
        </row>
        <row r="1307">
          <cell r="A1307" t="str">
            <v>360281</v>
          </cell>
          <cell r="B1307" t="str">
            <v>乐平市</v>
          </cell>
        </row>
        <row r="1308">
          <cell r="A1308" t="str">
            <v>360300</v>
          </cell>
          <cell r="B1308" t="str">
            <v>萍乡市本级</v>
          </cell>
        </row>
        <row r="1309">
          <cell r="A1309" t="str">
            <v>360302</v>
          </cell>
          <cell r="B1309" t="str">
            <v>安源区</v>
          </cell>
        </row>
        <row r="1310">
          <cell r="A1310" t="str">
            <v>360313</v>
          </cell>
          <cell r="B1310" t="str">
            <v>湘东区</v>
          </cell>
        </row>
        <row r="1311">
          <cell r="A1311" t="str">
            <v>360321</v>
          </cell>
          <cell r="B1311" t="str">
            <v>莲花县</v>
          </cell>
        </row>
        <row r="1312">
          <cell r="A1312" t="str">
            <v>360322</v>
          </cell>
          <cell r="B1312" t="str">
            <v>上栗县</v>
          </cell>
        </row>
        <row r="1313">
          <cell r="A1313" t="str">
            <v>360323</v>
          </cell>
          <cell r="B1313" t="str">
            <v>芦溪县</v>
          </cell>
        </row>
        <row r="1314">
          <cell r="A1314" t="str">
            <v>360400</v>
          </cell>
          <cell r="B1314" t="str">
            <v>九江市本级</v>
          </cell>
        </row>
        <row r="1315">
          <cell r="A1315" t="str">
            <v>360402</v>
          </cell>
          <cell r="B1315" t="str">
            <v>濂溪区</v>
          </cell>
        </row>
        <row r="1316">
          <cell r="A1316" t="str">
            <v>360403</v>
          </cell>
          <cell r="B1316" t="str">
            <v>浔阳区</v>
          </cell>
        </row>
        <row r="1317">
          <cell r="A1317" t="str">
            <v>360404</v>
          </cell>
          <cell r="B1317" t="str">
            <v>柴桑区</v>
          </cell>
        </row>
        <row r="1318">
          <cell r="A1318" t="str">
            <v>360423</v>
          </cell>
          <cell r="B1318" t="str">
            <v>武宁县</v>
          </cell>
        </row>
        <row r="1319">
          <cell r="A1319" t="str">
            <v>360424</v>
          </cell>
          <cell r="B1319" t="str">
            <v>修水县</v>
          </cell>
        </row>
        <row r="1320">
          <cell r="A1320" t="str">
            <v>360425</v>
          </cell>
          <cell r="B1320" t="str">
            <v>永修县</v>
          </cell>
        </row>
        <row r="1321">
          <cell r="A1321" t="str">
            <v>360426</v>
          </cell>
          <cell r="B1321" t="str">
            <v>德安县</v>
          </cell>
        </row>
        <row r="1322">
          <cell r="A1322" t="str">
            <v>360428</v>
          </cell>
          <cell r="B1322" t="str">
            <v>都昌县</v>
          </cell>
        </row>
        <row r="1323">
          <cell r="A1323" t="str">
            <v>360429</v>
          </cell>
          <cell r="B1323" t="str">
            <v>湖口县</v>
          </cell>
        </row>
        <row r="1324">
          <cell r="A1324" t="str">
            <v>360430</v>
          </cell>
          <cell r="B1324" t="str">
            <v>彭泽县</v>
          </cell>
        </row>
        <row r="1325">
          <cell r="A1325" t="str">
            <v>360481</v>
          </cell>
          <cell r="B1325" t="str">
            <v>瑞昌市</v>
          </cell>
        </row>
        <row r="1326">
          <cell r="A1326" t="str">
            <v>360482</v>
          </cell>
          <cell r="B1326" t="str">
            <v>共青城市</v>
          </cell>
        </row>
        <row r="1327">
          <cell r="A1327" t="str">
            <v>360483</v>
          </cell>
          <cell r="B1327" t="str">
            <v>庐山市</v>
          </cell>
        </row>
        <row r="1328">
          <cell r="A1328" t="str">
            <v>360500</v>
          </cell>
          <cell r="B1328" t="str">
            <v>新余市本级</v>
          </cell>
        </row>
        <row r="1329">
          <cell r="A1329" t="str">
            <v>360502</v>
          </cell>
          <cell r="B1329" t="str">
            <v>渝水区</v>
          </cell>
        </row>
        <row r="1330">
          <cell r="A1330" t="str">
            <v>360521</v>
          </cell>
          <cell r="B1330" t="str">
            <v>分宜县</v>
          </cell>
        </row>
        <row r="1331">
          <cell r="A1331" t="str">
            <v>360600</v>
          </cell>
          <cell r="B1331" t="str">
            <v>鹰潭市本级</v>
          </cell>
        </row>
        <row r="1332">
          <cell r="A1332" t="str">
            <v>360602</v>
          </cell>
          <cell r="B1332" t="str">
            <v>月湖区</v>
          </cell>
        </row>
        <row r="1333">
          <cell r="A1333" t="str">
            <v>360603</v>
          </cell>
          <cell r="B1333" t="str">
            <v>余江区</v>
          </cell>
        </row>
        <row r="1334">
          <cell r="A1334" t="str">
            <v>360681</v>
          </cell>
          <cell r="B1334" t="str">
            <v>贵溪市</v>
          </cell>
        </row>
        <row r="1335">
          <cell r="A1335" t="str">
            <v>360700</v>
          </cell>
          <cell r="B1335" t="str">
            <v>赣州市本级</v>
          </cell>
        </row>
        <row r="1336">
          <cell r="A1336" t="str">
            <v>360702</v>
          </cell>
          <cell r="B1336" t="str">
            <v>章贡区</v>
          </cell>
        </row>
        <row r="1337">
          <cell r="A1337" t="str">
            <v>360703</v>
          </cell>
          <cell r="B1337" t="str">
            <v>南康区</v>
          </cell>
        </row>
        <row r="1338">
          <cell r="A1338" t="str">
            <v>360704</v>
          </cell>
          <cell r="B1338" t="str">
            <v>赣县区</v>
          </cell>
        </row>
        <row r="1339">
          <cell r="A1339" t="str">
            <v>360722</v>
          </cell>
          <cell r="B1339" t="str">
            <v>信丰县</v>
          </cell>
        </row>
        <row r="1340">
          <cell r="A1340" t="str">
            <v>360723</v>
          </cell>
          <cell r="B1340" t="str">
            <v>大余县</v>
          </cell>
        </row>
        <row r="1341">
          <cell r="A1341" t="str">
            <v>360724</v>
          </cell>
          <cell r="B1341" t="str">
            <v>上犹县</v>
          </cell>
        </row>
        <row r="1342">
          <cell r="A1342" t="str">
            <v>360725</v>
          </cell>
          <cell r="B1342" t="str">
            <v>崇义县</v>
          </cell>
        </row>
        <row r="1343">
          <cell r="A1343" t="str">
            <v>360726</v>
          </cell>
          <cell r="B1343" t="str">
            <v>安远县</v>
          </cell>
        </row>
        <row r="1344">
          <cell r="A1344" t="str">
            <v>360728</v>
          </cell>
          <cell r="B1344" t="str">
            <v>定南县</v>
          </cell>
        </row>
        <row r="1345">
          <cell r="A1345" t="str">
            <v>360729</v>
          </cell>
          <cell r="B1345" t="str">
            <v>全南县</v>
          </cell>
        </row>
        <row r="1346">
          <cell r="A1346" t="str">
            <v>360730</v>
          </cell>
          <cell r="B1346" t="str">
            <v>宁都县</v>
          </cell>
        </row>
        <row r="1347">
          <cell r="A1347" t="str">
            <v>360731</v>
          </cell>
          <cell r="B1347" t="str">
            <v>于都县</v>
          </cell>
        </row>
        <row r="1348">
          <cell r="A1348" t="str">
            <v>360732</v>
          </cell>
          <cell r="B1348" t="str">
            <v>兴国县</v>
          </cell>
        </row>
        <row r="1349">
          <cell r="A1349" t="str">
            <v>360733</v>
          </cell>
          <cell r="B1349" t="str">
            <v>会昌县</v>
          </cell>
        </row>
        <row r="1350">
          <cell r="A1350" t="str">
            <v>360734</v>
          </cell>
          <cell r="B1350" t="str">
            <v>寻乌县</v>
          </cell>
        </row>
        <row r="1351">
          <cell r="A1351" t="str">
            <v>360735</v>
          </cell>
          <cell r="B1351" t="str">
            <v>石城县</v>
          </cell>
        </row>
        <row r="1352">
          <cell r="A1352" t="str">
            <v>360781</v>
          </cell>
          <cell r="B1352" t="str">
            <v>瑞金市</v>
          </cell>
        </row>
        <row r="1353">
          <cell r="A1353" t="str">
            <v>360783</v>
          </cell>
          <cell r="B1353" t="str">
            <v>龙南市</v>
          </cell>
        </row>
        <row r="1354">
          <cell r="A1354" t="str">
            <v>360800</v>
          </cell>
          <cell r="B1354" t="str">
            <v>吉安市本级</v>
          </cell>
        </row>
        <row r="1355">
          <cell r="A1355" t="str">
            <v>360802</v>
          </cell>
          <cell r="B1355" t="str">
            <v>吉州区</v>
          </cell>
        </row>
        <row r="1356">
          <cell r="A1356" t="str">
            <v>360803</v>
          </cell>
          <cell r="B1356" t="str">
            <v>青原区</v>
          </cell>
        </row>
        <row r="1357">
          <cell r="A1357" t="str">
            <v>360821</v>
          </cell>
          <cell r="B1357" t="str">
            <v>吉安县</v>
          </cell>
        </row>
        <row r="1358">
          <cell r="A1358" t="str">
            <v>360822</v>
          </cell>
          <cell r="B1358" t="str">
            <v>吉水县</v>
          </cell>
        </row>
        <row r="1359">
          <cell r="A1359" t="str">
            <v>360823</v>
          </cell>
          <cell r="B1359" t="str">
            <v>峡江县</v>
          </cell>
        </row>
        <row r="1360">
          <cell r="A1360" t="str">
            <v>360824</v>
          </cell>
          <cell r="B1360" t="str">
            <v>新干县</v>
          </cell>
        </row>
        <row r="1361">
          <cell r="A1361" t="str">
            <v>360825</v>
          </cell>
          <cell r="B1361" t="str">
            <v>永丰县</v>
          </cell>
        </row>
        <row r="1362">
          <cell r="A1362" t="str">
            <v>360826</v>
          </cell>
          <cell r="B1362" t="str">
            <v>泰和县</v>
          </cell>
        </row>
        <row r="1363">
          <cell r="A1363" t="str">
            <v>360827</v>
          </cell>
          <cell r="B1363" t="str">
            <v>遂川县</v>
          </cell>
        </row>
        <row r="1364">
          <cell r="A1364" t="str">
            <v>360828</v>
          </cell>
          <cell r="B1364" t="str">
            <v>万安县</v>
          </cell>
        </row>
        <row r="1365">
          <cell r="A1365" t="str">
            <v>360829</v>
          </cell>
          <cell r="B1365" t="str">
            <v>安福县</v>
          </cell>
        </row>
        <row r="1366">
          <cell r="A1366" t="str">
            <v>360830</v>
          </cell>
          <cell r="B1366" t="str">
            <v>永新县</v>
          </cell>
        </row>
        <row r="1367">
          <cell r="A1367" t="str">
            <v>360881</v>
          </cell>
          <cell r="B1367" t="str">
            <v>井冈山市</v>
          </cell>
        </row>
        <row r="1368">
          <cell r="A1368" t="str">
            <v>360900</v>
          </cell>
          <cell r="B1368" t="str">
            <v>宜春市本级</v>
          </cell>
        </row>
        <row r="1369">
          <cell r="A1369" t="str">
            <v>360902</v>
          </cell>
          <cell r="B1369" t="str">
            <v>袁州区</v>
          </cell>
        </row>
        <row r="1370">
          <cell r="A1370" t="str">
            <v>360921</v>
          </cell>
          <cell r="B1370" t="str">
            <v>奉新县</v>
          </cell>
        </row>
        <row r="1371">
          <cell r="A1371" t="str">
            <v>360922</v>
          </cell>
          <cell r="B1371" t="str">
            <v>万载县</v>
          </cell>
        </row>
        <row r="1372">
          <cell r="A1372" t="str">
            <v>360923</v>
          </cell>
          <cell r="B1372" t="str">
            <v>上高县</v>
          </cell>
        </row>
        <row r="1373">
          <cell r="A1373" t="str">
            <v>360924</v>
          </cell>
          <cell r="B1373" t="str">
            <v>宜丰县</v>
          </cell>
        </row>
        <row r="1374">
          <cell r="A1374" t="str">
            <v>360925</v>
          </cell>
          <cell r="B1374" t="str">
            <v>靖安县</v>
          </cell>
        </row>
        <row r="1375">
          <cell r="A1375" t="str">
            <v>360926</v>
          </cell>
          <cell r="B1375" t="str">
            <v>铜鼓县</v>
          </cell>
        </row>
        <row r="1376">
          <cell r="A1376" t="str">
            <v>360981</v>
          </cell>
          <cell r="B1376" t="str">
            <v>丰城市</v>
          </cell>
        </row>
        <row r="1377">
          <cell r="A1377" t="str">
            <v>360982</v>
          </cell>
          <cell r="B1377" t="str">
            <v>樟树市</v>
          </cell>
        </row>
        <row r="1378">
          <cell r="A1378" t="str">
            <v>360983</v>
          </cell>
          <cell r="B1378" t="str">
            <v>高安市</v>
          </cell>
        </row>
        <row r="1379">
          <cell r="A1379" t="str">
            <v>361000</v>
          </cell>
          <cell r="B1379" t="str">
            <v>抚州市本级</v>
          </cell>
        </row>
        <row r="1380">
          <cell r="A1380" t="str">
            <v>361002</v>
          </cell>
          <cell r="B1380" t="str">
            <v>临川区</v>
          </cell>
        </row>
        <row r="1381">
          <cell r="A1381" t="str">
            <v>361003</v>
          </cell>
          <cell r="B1381" t="str">
            <v>东乡区</v>
          </cell>
        </row>
        <row r="1382">
          <cell r="A1382" t="str">
            <v>361021</v>
          </cell>
          <cell r="B1382" t="str">
            <v>南城县</v>
          </cell>
        </row>
        <row r="1383">
          <cell r="A1383" t="str">
            <v>361022</v>
          </cell>
          <cell r="B1383" t="str">
            <v>黎川县</v>
          </cell>
        </row>
        <row r="1384">
          <cell r="A1384" t="str">
            <v>361023</v>
          </cell>
          <cell r="B1384" t="str">
            <v>南丰县</v>
          </cell>
        </row>
        <row r="1385">
          <cell r="A1385" t="str">
            <v>361024</v>
          </cell>
          <cell r="B1385" t="str">
            <v>崇仁县</v>
          </cell>
        </row>
        <row r="1386">
          <cell r="A1386" t="str">
            <v>361025</v>
          </cell>
          <cell r="B1386" t="str">
            <v>乐安县</v>
          </cell>
        </row>
        <row r="1387">
          <cell r="A1387" t="str">
            <v>361026</v>
          </cell>
          <cell r="B1387" t="str">
            <v>宜黄县</v>
          </cell>
        </row>
        <row r="1388">
          <cell r="A1388" t="str">
            <v>361027</v>
          </cell>
          <cell r="B1388" t="str">
            <v>金溪县</v>
          </cell>
        </row>
        <row r="1389">
          <cell r="A1389" t="str">
            <v>361028</v>
          </cell>
          <cell r="B1389" t="str">
            <v>资溪县</v>
          </cell>
        </row>
        <row r="1390">
          <cell r="A1390" t="str">
            <v>361030</v>
          </cell>
          <cell r="B1390" t="str">
            <v>广昌县</v>
          </cell>
        </row>
        <row r="1391">
          <cell r="A1391" t="str">
            <v>361100</v>
          </cell>
          <cell r="B1391" t="str">
            <v>上饶市本级</v>
          </cell>
        </row>
        <row r="1392">
          <cell r="A1392" t="str">
            <v>361102</v>
          </cell>
          <cell r="B1392" t="str">
            <v>信州区</v>
          </cell>
        </row>
        <row r="1393">
          <cell r="A1393" t="str">
            <v>361103</v>
          </cell>
          <cell r="B1393" t="str">
            <v>广丰区</v>
          </cell>
        </row>
        <row r="1394">
          <cell r="A1394" t="str">
            <v>361104</v>
          </cell>
          <cell r="B1394" t="str">
            <v>广信区</v>
          </cell>
        </row>
        <row r="1395">
          <cell r="A1395" t="str">
            <v>361123</v>
          </cell>
          <cell r="B1395" t="str">
            <v>玉山县</v>
          </cell>
        </row>
        <row r="1396">
          <cell r="A1396" t="str">
            <v>361124</v>
          </cell>
          <cell r="B1396" t="str">
            <v>铅山县</v>
          </cell>
        </row>
        <row r="1397">
          <cell r="A1397" t="str">
            <v>361125</v>
          </cell>
          <cell r="B1397" t="str">
            <v>横峰县</v>
          </cell>
        </row>
        <row r="1398">
          <cell r="A1398" t="str">
            <v>361126</v>
          </cell>
          <cell r="B1398" t="str">
            <v>弋阳县</v>
          </cell>
        </row>
        <row r="1399">
          <cell r="A1399" t="str">
            <v>361127</v>
          </cell>
          <cell r="B1399" t="str">
            <v>余干县</v>
          </cell>
        </row>
        <row r="1400">
          <cell r="A1400" t="str">
            <v>361128</v>
          </cell>
          <cell r="B1400" t="str">
            <v>鄱阳县</v>
          </cell>
        </row>
        <row r="1401">
          <cell r="A1401" t="str">
            <v>361129</v>
          </cell>
          <cell r="B1401" t="str">
            <v>万年县</v>
          </cell>
        </row>
        <row r="1402">
          <cell r="A1402" t="str">
            <v>361130</v>
          </cell>
          <cell r="B1402" t="str">
            <v>婺源县</v>
          </cell>
        </row>
        <row r="1403">
          <cell r="A1403" t="str">
            <v>361181</v>
          </cell>
          <cell r="B1403" t="str">
            <v>德兴市</v>
          </cell>
        </row>
        <row r="1404">
          <cell r="A1404" t="str">
            <v>370000</v>
          </cell>
          <cell r="B1404" t="str">
            <v>山东省本级</v>
          </cell>
        </row>
        <row r="1405">
          <cell r="A1405" t="str">
            <v>370100</v>
          </cell>
          <cell r="B1405" t="str">
            <v>济南市本级</v>
          </cell>
        </row>
        <row r="1406">
          <cell r="A1406" t="str">
            <v>370102</v>
          </cell>
          <cell r="B1406" t="str">
            <v>历下区</v>
          </cell>
        </row>
        <row r="1407">
          <cell r="A1407" t="str">
            <v>370103</v>
          </cell>
          <cell r="B1407" t="str">
            <v>市中区</v>
          </cell>
        </row>
        <row r="1408">
          <cell r="A1408" t="str">
            <v>370104</v>
          </cell>
          <cell r="B1408" t="str">
            <v>槐荫区</v>
          </cell>
        </row>
        <row r="1409">
          <cell r="A1409" t="str">
            <v>370105</v>
          </cell>
          <cell r="B1409" t="str">
            <v>天桥区</v>
          </cell>
        </row>
        <row r="1410">
          <cell r="A1410" t="str">
            <v>370112</v>
          </cell>
          <cell r="B1410" t="str">
            <v>历城区</v>
          </cell>
        </row>
        <row r="1411">
          <cell r="A1411" t="str">
            <v>370113</v>
          </cell>
          <cell r="B1411" t="str">
            <v>长清区</v>
          </cell>
        </row>
        <row r="1412">
          <cell r="A1412" t="str">
            <v>370114</v>
          </cell>
          <cell r="B1412" t="str">
            <v>章丘区</v>
          </cell>
        </row>
        <row r="1413">
          <cell r="A1413" t="str">
            <v>370115</v>
          </cell>
          <cell r="B1413" t="str">
            <v>济阳区</v>
          </cell>
        </row>
        <row r="1414">
          <cell r="A1414" t="str">
            <v>370116</v>
          </cell>
          <cell r="B1414" t="str">
            <v>莱芜区</v>
          </cell>
        </row>
        <row r="1415">
          <cell r="A1415" t="str">
            <v>370117</v>
          </cell>
          <cell r="B1415" t="str">
            <v>钢城区</v>
          </cell>
        </row>
        <row r="1416">
          <cell r="A1416" t="str">
            <v>370124</v>
          </cell>
          <cell r="B1416" t="str">
            <v>平阴县</v>
          </cell>
        </row>
        <row r="1417">
          <cell r="A1417" t="str">
            <v>370126</v>
          </cell>
          <cell r="B1417" t="str">
            <v>商河县</v>
          </cell>
        </row>
        <row r="1418">
          <cell r="A1418" t="str">
            <v>370200</v>
          </cell>
          <cell r="B1418" t="str">
            <v>青岛市本级</v>
          </cell>
        </row>
        <row r="1419">
          <cell r="A1419" t="str">
            <v>370202</v>
          </cell>
          <cell r="B1419" t="str">
            <v>市南区</v>
          </cell>
        </row>
        <row r="1420">
          <cell r="A1420" t="str">
            <v>370203</v>
          </cell>
          <cell r="B1420" t="str">
            <v>市北区</v>
          </cell>
        </row>
        <row r="1421">
          <cell r="A1421" t="str">
            <v>370211</v>
          </cell>
          <cell r="B1421" t="str">
            <v>黄岛区</v>
          </cell>
        </row>
        <row r="1422">
          <cell r="A1422" t="str">
            <v>370212</v>
          </cell>
          <cell r="B1422" t="str">
            <v>崂山区</v>
          </cell>
        </row>
        <row r="1423">
          <cell r="A1423" t="str">
            <v>370213</v>
          </cell>
          <cell r="B1423" t="str">
            <v>李沧区</v>
          </cell>
        </row>
        <row r="1424">
          <cell r="A1424" t="str">
            <v>370214</v>
          </cell>
          <cell r="B1424" t="str">
            <v>城阳区</v>
          </cell>
        </row>
        <row r="1425">
          <cell r="A1425" t="str">
            <v>370215</v>
          </cell>
          <cell r="B1425" t="str">
            <v>即墨区</v>
          </cell>
        </row>
        <row r="1426">
          <cell r="A1426" t="str">
            <v>370281</v>
          </cell>
          <cell r="B1426" t="str">
            <v>胶州市</v>
          </cell>
        </row>
        <row r="1427">
          <cell r="A1427" t="str">
            <v>370283</v>
          </cell>
          <cell r="B1427" t="str">
            <v>平度市</v>
          </cell>
        </row>
        <row r="1428">
          <cell r="A1428" t="str">
            <v>370285</v>
          </cell>
          <cell r="B1428" t="str">
            <v>莱西市</v>
          </cell>
        </row>
        <row r="1429">
          <cell r="A1429" t="str">
            <v>370300</v>
          </cell>
          <cell r="B1429" t="str">
            <v>淄博市本级</v>
          </cell>
        </row>
        <row r="1430">
          <cell r="A1430" t="str">
            <v>370302</v>
          </cell>
          <cell r="B1430" t="str">
            <v>淄川区</v>
          </cell>
        </row>
        <row r="1431">
          <cell r="A1431" t="str">
            <v>370303</v>
          </cell>
          <cell r="B1431" t="str">
            <v>张店区</v>
          </cell>
        </row>
        <row r="1432">
          <cell r="A1432" t="str">
            <v>370304</v>
          </cell>
          <cell r="B1432" t="str">
            <v>博山区</v>
          </cell>
        </row>
        <row r="1433">
          <cell r="A1433" t="str">
            <v>370305</v>
          </cell>
          <cell r="B1433" t="str">
            <v>临淄区</v>
          </cell>
        </row>
        <row r="1434">
          <cell r="A1434" t="str">
            <v>370306</v>
          </cell>
          <cell r="B1434" t="str">
            <v>周村区</v>
          </cell>
        </row>
        <row r="1435">
          <cell r="A1435" t="str">
            <v>370321</v>
          </cell>
          <cell r="B1435" t="str">
            <v>桓台县</v>
          </cell>
        </row>
        <row r="1436">
          <cell r="A1436" t="str">
            <v>370322</v>
          </cell>
          <cell r="B1436" t="str">
            <v>高青县</v>
          </cell>
        </row>
        <row r="1437">
          <cell r="A1437" t="str">
            <v>370323</v>
          </cell>
          <cell r="B1437" t="str">
            <v>沂源县</v>
          </cell>
        </row>
        <row r="1438">
          <cell r="A1438" t="str">
            <v>370400</v>
          </cell>
          <cell r="B1438" t="str">
            <v>枣庄市本级</v>
          </cell>
        </row>
        <row r="1439">
          <cell r="A1439" t="str">
            <v>370402</v>
          </cell>
          <cell r="B1439" t="str">
            <v>市中区</v>
          </cell>
        </row>
        <row r="1440">
          <cell r="A1440" t="str">
            <v>370403</v>
          </cell>
          <cell r="B1440" t="str">
            <v>薛城区</v>
          </cell>
        </row>
        <row r="1441">
          <cell r="A1441" t="str">
            <v>370404</v>
          </cell>
          <cell r="B1441" t="str">
            <v>峄城区</v>
          </cell>
        </row>
        <row r="1442">
          <cell r="A1442" t="str">
            <v>370405</v>
          </cell>
          <cell r="B1442" t="str">
            <v>台儿庄区</v>
          </cell>
        </row>
        <row r="1443">
          <cell r="A1443" t="str">
            <v>370406</v>
          </cell>
          <cell r="B1443" t="str">
            <v>山亭区</v>
          </cell>
        </row>
        <row r="1444">
          <cell r="A1444" t="str">
            <v>370481</v>
          </cell>
          <cell r="B1444" t="str">
            <v>滕州市</v>
          </cell>
        </row>
        <row r="1445">
          <cell r="A1445" t="str">
            <v>370500</v>
          </cell>
          <cell r="B1445" t="str">
            <v>东营市本级</v>
          </cell>
        </row>
        <row r="1446">
          <cell r="A1446" t="str">
            <v>370502</v>
          </cell>
          <cell r="B1446" t="str">
            <v>东营区</v>
          </cell>
        </row>
        <row r="1447">
          <cell r="A1447" t="str">
            <v>370503</v>
          </cell>
          <cell r="B1447" t="str">
            <v>河口区</v>
          </cell>
        </row>
        <row r="1448">
          <cell r="A1448" t="str">
            <v>370505</v>
          </cell>
          <cell r="B1448" t="str">
            <v>垦利区</v>
          </cell>
        </row>
        <row r="1449">
          <cell r="A1449" t="str">
            <v>370522</v>
          </cell>
          <cell r="B1449" t="str">
            <v>利津县</v>
          </cell>
        </row>
        <row r="1450">
          <cell r="A1450" t="str">
            <v>370523</v>
          </cell>
          <cell r="B1450" t="str">
            <v>广饶县</v>
          </cell>
        </row>
        <row r="1451">
          <cell r="A1451" t="str">
            <v>370600</v>
          </cell>
          <cell r="B1451" t="str">
            <v>烟台市本级</v>
          </cell>
        </row>
        <row r="1452">
          <cell r="A1452" t="str">
            <v>370602</v>
          </cell>
          <cell r="B1452" t="str">
            <v>芝罘区</v>
          </cell>
        </row>
        <row r="1453">
          <cell r="A1453" t="str">
            <v>370611</v>
          </cell>
          <cell r="B1453" t="str">
            <v>福山区</v>
          </cell>
        </row>
        <row r="1454">
          <cell r="A1454" t="str">
            <v>370612</v>
          </cell>
          <cell r="B1454" t="str">
            <v>牟平区</v>
          </cell>
        </row>
        <row r="1455">
          <cell r="A1455" t="str">
            <v>370613</v>
          </cell>
          <cell r="B1455" t="str">
            <v>莱山区</v>
          </cell>
        </row>
        <row r="1456">
          <cell r="A1456" t="str">
            <v>370614</v>
          </cell>
          <cell r="B1456" t="str">
            <v>蓬莱区</v>
          </cell>
        </row>
        <row r="1457">
          <cell r="A1457" t="str">
            <v>370681</v>
          </cell>
          <cell r="B1457" t="str">
            <v>龙口市</v>
          </cell>
        </row>
        <row r="1458">
          <cell r="A1458" t="str">
            <v>370682</v>
          </cell>
          <cell r="B1458" t="str">
            <v>莱阳市</v>
          </cell>
        </row>
        <row r="1459">
          <cell r="A1459" t="str">
            <v>370683</v>
          </cell>
          <cell r="B1459" t="str">
            <v>莱州市</v>
          </cell>
        </row>
        <row r="1460">
          <cell r="A1460" t="str">
            <v>370685</v>
          </cell>
          <cell r="B1460" t="str">
            <v>招远市</v>
          </cell>
        </row>
        <row r="1461">
          <cell r="A1461" t="str">
            <v>370686</v>
          </cell>
          <cell r="B1461" t="str">
            <v>栖霞市</v>
          </cell>
        </row>
        <row r="1462">
          <cell r="A1462" t="str">
            <v>370687</v>
          </cell>
          <cell r="B1462" t="str">
            <v>海阳市</v>
          </cell>
        </row>
        <row r="1463">
          <cell r="A1463" t="str">
            <v>370700</v>
          </cell>
          <cell r="B1463" t="str">
            <v>潍坊市本级</v>
          </cell>
        </row>
        <row r="1464">
          <cell r="A1464" t="str">
            <v>370702</v>
          </cell>
          <cell r="B1464" t="str">
            <v>潍城区</v>
          </cell>
        </row>
        <row r="1465">
          <cell r="A1465" t="str">
            <v>370703</v>
          </cell>
          <cell r="B1465" t="str">
            <v>寒亭区</v>
          </cell>
        </row>
        <row r="1466">
          <cell r="A1466" t="str">
            <v>370704</v>
          </cell>
          <cell r="B1466" t="str">
            <v>坊子区</v>
          </cell>
        </row>
        <row r="1467">
          <cell r="A1467" t="str">
            <v>370705</v>
          </cell>
          <cell r="B1467" t="str">
            <v>奎文区</v>
          </cell>
        </row>
        <row r="1468">
          <cell r="A1468" t="str">
            <v>370724</v>
          </cell>
          <cell r="B1468" t="str">
            <v>临朐县</v>
          </cell>
        </row>
        <row r="1469">
          <cell r="A1469" t="str">
            <v>370725</v>
          </cell>
          <cell r="B1469" t="str">
            <v>昌乐县</v>
          </cell>
        </row>
        <row r="1470">
          <cell r="A1470" t="str">
            <v>370781</v>
          </cell>
          <cell r="B1470" t="str">
            <v>青州市</v>
          </cell>
        </row>
        <row r="1471">
          <cell r="A1471" t="str">
            <v>370782</v>
          </cell>
          <cell r="B1471" t="str">
            <v>诸城市</v>
          </cell>
        </row>
        <row r="1472">
          <cell r="A1472" t="str">
            <v>370783</v>
          </cell>
          <cell r="B1472" t="str">
            <v>寿光市</v>
          </cell>
        </row>
        <row r="1473">
          <cell r="A1473" t="str">
            <v>370784</v>
          </cell>
          <cell r="B1473" t="str">
            <v>安丘市</v>
          </cell>
        </row>
        <row r="1474">
          <cell r="A1474" t="str">
            <v>370785</v>
          </cell>
          <cell r="B1474" t="str">
            <v>高密市</v>
          </cell>
        </row>
        <row r="1475">
          <cell r="A1475" t="str">
            <v>370786</v>
          </cell>
          <cell r="B1475" t="str">
            <v>昌邑市</v>
          </cell>
        </row>
        <row r="1476">
          <cell r="A1476" t="str">
            <v>370800</v>
          </cell>
          <cell r="B1476" t="str">
            <v>济宁市本级</v>
          </cell>
        </row>
        <row r="1477">
          <cell r="A1477" t="str">
            <v>370811</v>
          </cell>
          <cell r="B1477" t="str">
            <v>任城区</v>
          </cell>
        </row>
        <row r="1478">
          <cell r="A1478" t="str">
            <v>370812</v>
          </cell>
          <cell r="B1478" t="str">
            <v>兖州区</v>
          </cell>
        </row>
        <row r="1479">
          <cell r="A1479" t="str">
            <v>370826</v>
          </cell>
          <cell r="B1479" t="str">
            <v>微山县</v>
          </cell>
        </row>
        <row r="1480">
          <cell r="A1480" t="str">
            <v>370827</v>
          </cell>
          <cell r="B1480" t="str">
            <v>鱼台县</v>
          </cell>
        </row>
        <row r="1481">
          <cell r="A1481" t="str">
            <v>370828</v>
          </cell>
          <cell r="B1481" t="str">
            <v>金乡县</v>
          </cell>
        </row>
        <row r="1482">
          <cell r="A1482" t="str">
            <v>370829</v>
          </cell>
          <cell r="B1482" t="str">
            <v>嘉祥县</v>
          </cell>
        </row>
        <row r="1483">
          <cell r="A1483" t="str">
            <v>370830</v>
          </cell>
          <cell r="B1483" t="str">
            <v>汶上县</v>
          </cell>
        </row>
        <row r="1484">
          <cell r="A1484" t="str">
            <v>370831</v>
          </cell>
          <cell r="B1484" t="str">
            <v>泗水县</v>
          </cell>
        </row>
        <row r="1485">
          <cell r="A1485" t="str">
            <v>370832</v>
          </cell>
          <cell r="B1485" t="str">
            <v>梁山县</v>
          </cell>
        </row>
        <row r="1486">
          <cell r="A1486" t="str">
            <v>370881</v>
          </cell>
          <cell r="B1486" t="str">
            <v>曲阜市</v>
          </cell>
        </row>
        <row r="1487">
          <cell r="A1487" t="str">
            <v>370883</v>
          </cell>
          <cell r="B1487" t="str">
            <v>邹城市</v>
          </cell>
        </row>
        <row r="1488">
          <cell r="A1488" t="str">
            <v>370900</v>
          </cell>
          <cell r="B1488" t="str">
            <v>泰安市本级</v>
          </cell>
        </row>
        <row r="1489">
          <cell r="A1489" t="str">
            <v>370902</v>
          </cell>
          <cell r="B1489" t="str">
            <v>泰山区</v>
          </cell>
        </row>
        <row r="1490">
          <cell r="A1490" t="str">
            <v>370911</v>
          </cell>
          <cell r="B1490" t="str">
            <v>岱岳区</v>
          </cell>
        </row>
        <row r="1491">
          <cell r="A1491" t="str">
            <v>370921</v>
          </cell>
          <cell r="B1491" t="str">
            <v>宁阳县</v>
          </cell>
        </row>
        <row r="1492">
          <cell r="A1492" t="str">
            <v>370923</v>
          </cell>
          <cell r="B1492" t="str">
            <v>东平县</v>
          </cell>
        </row>
        <row r="1493">
          <cell r="A1493" t="str">
            <v>370982</v>
          </cell>
          <cell r="B1493" t="str">
            <v>新泰市</v>
          </cell>
        </row>
        <row r="1494">
          <cell r="A1494" t="str">
            <v>370983</v>
          </cell>
          <cell r="B1494" t="str">
            <v>肥城市</v>
          </cell>
        </row>
        <row r="1495">
          <cell r="A1495" t="str">
            <v>371000</v>
          </cell>
          <cell r="B1495" t="str">
            <v>威海市本级</v>
          </cell>
        </row>
        <row r="1496">
          <cell r="A1496" t="str">
            <v>371002</v>
          </cell>
          <cell r="B1496" t="str">
            <v>环翠区</v>
          </cell>
        </row>
        <row r="1497">
          <cell r="A1497" t="str">
            <v>371003</v>
          </cell>
          <cell r="B1497" t="str">
            <v>文登区</v>
          </cell>
        </row>
        <row r="1498">
          <cell r="A1498" t="str">
            <v>371082</v>
          </cell>
          <cell r="B1498" t="str">
            <v>荣成市</v>
          </cell>
        </row>
        <row r="1499">
          <cell r="A1499" t="str">
            <v>371083</v>
          </cell>
          <cell r="B1499" t="str">
            <v>乳山市</v>
          </cell>
        </row>
        <row r="1500">
          <cell r="A1500" t="str">
            <v>371100</v>
          </cell>
          <cell r="B1500" t="str">
            <v>日照市本级</v>
          </cell>
        </row>
        <row r="1501">
          <cell r="A1501" t="str">
            <v>371102</v>
          </cell>
          <cell r="B1501" t="str">
            <v>东港区</v>
          </cell>
        </row>
        <row r="1502">
          <cell r="A1502" t="str">
            <v>371103</v>
          </cell>
          <cell r="B1502" t="str">
            <v>岚山区</v>
          </cell>
        </row>
        <row r="1503">
          <cell r="A1503" t="str">
            <v>371121</v>
          </cell>
          <cell r="B1503" t="str">
            <v>五莲县</v>
          </cell>
        </row>
        <row r="1504">
          <cell r="A1504" t="str">
            <v>371122</v>
          </cell>
          <cell r="B1504" t="str">
            <v>莒县</v>
          </cell>
        </row>
        <row r="1505">
          <cell r="A1505" t="str">
            <v>371300</v>
          </cell>
          <cell r="B1505" t="str">
            <v>临沂市本级</v>
          </cell>
        </row>
        <row r="1506">
          <cell r="A1506" t="str">
            <v>371302</v>
          </cell>
          <cell r="B1506" t="str">
            <v>兰山区</v>
          </cell>
        </row>
        <row r="1507">
          <cell r="A1507" t="str">
            <v>371311</v>
          </cell>
          <cell r="B1507" t="str">
            <v>罗庄区</v>
          </cell>
        </row>
        <row r="1508">
          <cell r="A1508" t="str">
            <v>371312</v>
          </cell>
          <cell r="B1508" t="str">
            <v>河东区</v>
          </cell>
        </row>
        <row r="1509">
          <cell r="A1509" t="str">
            <v>371321</v>
          </cell>
          <cell r="B1509" t="str">
            <v>沂南县</v>
          </cell>
        </row>
        <row r="1510">
          <cell r="A1510" t="str">
            <v>371322</v>
          </cell>
          <cell r="B1510" t="str">
            <v>郯城县</v>
          </cell>
        </row>
        <row r="1511">
          <cell r="A1511" t="str">
            <v>371323</v>
          </cell>
          <cell r="B1511" t="str">
            <v>沂水县</v>
          </cell>
        </row>
        <row r="1512">
          <cell r="A1512" t="str">
            <v>371324</v>
          </cell>
          <cell r="B1512" t="str">
            <v>兰陵县</v>
          </cell>
        </row>
        <row r="1513">
          <cell r="A1513" t="str">
            <v>371325</v>
          </cell>
          <cell r="B1513" t="str">
            <v>费县</v>
          </cell>
        </row>
        <row r="1514">
          <cell r="A1514" t="str">
            <v>371326</v>
          </cell>
          <cell r="B1514" t="str">
            <v>平邑县</v>
          </cell>
        </row>
        <row r="1515">
          <cell r="A1515" t="str">
            <v>371327</v>
          </cell>
          <cell r="B1515" t="str">
            <v>莒南县</v>
          </cell>
        </row>
        <row r="1516">
          <cell r="A1516" t="str">
            <v>371328</v>
          </cell>
          <cell r="B1516" t="str">
            <v>蒙阴县</v>
          </cell>
        </row>
        <row r="1517">
          <cell r="A1517" t="str">
            <v>371329</v>
          </cell>
          <cell r="B1517" t="str">
            <v>临沭县</v>
          </cell>
        </row>
        <row r="1518">
          <cell r="A1518" t="str">
            <v>371400</v>
          </cell>
          <cell r="B1518" t="str">
            <v>德州市本级</v>
          </cell>
        </row>
        <row r="1519">
          <cell r="A1519" t="str">
            <v>371402</v>
          </cell>
          <cell r="B1519" t="str">
            <v>德城区</v>
          </cell>
        </row>
        <row r="1520">
          <cell r="A1520" t="str">
            <v>371403</v>
          </cell>
          <cell r="B1520" t="str">
            <v>陵城区</v>
          </cell>
        </row>
        <row r="1521">
          <cell r="A1521" t="str">
            <v>371422</v>
          </cell>
          <cell r="B1521" t="str">
            <v>宁津县</v>
          </cell>
        </row>
        <row r="1522">
          <cell r="A1522" t="str">
            <v>371423</v>
          </cell>
          <cell r="B1522" t="str">
            <v>庆云县</v>
          </cell>
        </row>
        <row r="1523">
          <cell r="A1523" t="str">
            <v>371424</v>
          </cell>
          <cell r="B1523" t="str">
            <v>临邑县</v>
          </cell>
        </row>
        <row r="1524">
          <cell r="A1524" t="str">
            <v>371425</v>
          </cell>
          <cell r="B1524" t="str">
            <v>齐河县</v>
          </cell>
        </row>
        <row r="1525">
          <cell r="A1525" t="str">
            <v>371426</v>
          </cell>
          <cell r="B1525" t="str">
            <v>平原县</v>
          </cell>
        </row>
        <row r="1526">
          <cell r="A1526" t="str">
            <v>371427</v>
          </cell>
          <cell r="B1526" t="str">
            <v>夏津县</v>
          </cell>
        </row>
        <row r="1527">
          <cell r="A1527" t="str">
            <v>371428</v>
          </cell>
          <cell r="B1527" t="str">
            <v>武城县</v>
          </cell>
        </row>
        <row r="1528">
          <cell r="A1528" t="str">
            <v>371481</v>
          </cell>
          <cell r="B1528" t="str">
            <v>乐陵市</v>
          </cell>
        </row>
        <row r="1529">
          <cell r="A1529" t="str">
            <v>371482</v>
          </cell>
          <cell r="B1529" t="str">
            <v>禹城市</v>
          </cell>
        </row>
        <row r="1530">
          <cell r="A1530" t="str">
            <v>371500</v>
          </cell>
          <cell r="B1530" t="str">
            <v>聊城市本级</v>
          </cell>
        </row>
        <row r="1531">
          <cell r="A1531" t="str">
            <v>371502</v>
          </cell>
          <cell r="B1531" t="str">
            <v>东昌府区</v>
          </cell>
        </row>
        <row r="1532">
          <cell r="A1532" t="str">
            <v>371503</v>
          </cell>
          <cell r="B1532" t="str">
            <v>茌平区</v>
          </cell>
        </row>
        <row r="1533">
          <cell r="A1533" t="str">
            <v>371521</v>
          </cell>
          <cell r="B1533" t="str">
            <v>阳谷县</v>
          </cell>
        </row>
        <row r="1534">
          <cell r="A1534" t="str">
            <v>371522</v>
          </cell>
          <cell r="B1534" t="str">
            <v>莘县</v>
          </cell>
        </row>
        <row r="1535">
          <cell r="A1535" t="str">
            <v>371524</v>
          </cell>
          <cell r="B1535" t="str">
            <v>东阿县</v>
          </cell>
        </row>
        <row r="1536">
          <cell r="A1536" t="str">
            <v>371525</v>
          </cell>
          <cell r="B1536" t="str">
            <v>冠县</v>
          </cell>
        </row>
        <row r="1537">
          <cell r="A1537" t="str">
            <v>371526</v>
          </cell>
          <cell r="B1537" t="str">
            <v>高唐县</v>
          </cell>
        </row>
        <row r="1538">
          <cell r="A1538" t="str">
            <v>371581</v>
          </cell>
          <cell r="B1538" t="str">
            <v>临清市</v>
          </cell>
        </row>
        <row r="1539">
          <cell r="A1539" t="str">
            <v>371600</v>
          </cell>
          <cell r="B1539" t="str">
            <v>滨州市本级</v>
          </cell>
        </row>
        <row r="1540">
          <cell r="A1540" t="str">
            <v>371602</v>
          </cell>
          <cell r="B1540" t="str">
            <v>滨城区</v>
          </cell>
        </row>
        <row r="1541">
          <cell r="A1541" t="str">
            <v>371603</v>
          </cell>
          <cell r="B1541" t="str">
            <v>沾化区</v>
          </cell>
        </row>
        <row r="1542">
          <cell r="A1542" t="str">
            <v>371621</v>
          </cell>
          <cell r="B1542" t="str">
            <v>惠民县</v>
          </cell>
        </row>
        <row r="1543">
          <cell r="A1543" t="str">
            <v>371622</v>
          </cell>
          <cell r="B1543" t="str">
            <v>阳信县</v>
          </cell>
        </row>
        <row r="1544">
          <cell r="A1544" t="str">
            <v>371623</v>
          </cell>
          <cell r="B1544" t="str">
            <v>无棣县</v>
          </cell>
        </row>
        <row r="1545">
          <cell r="A1545" t="str">
            <v>371625</v>
          </cell>
          <cell r="B1545" t="str">
            <v>博兴县</v>
          </cell>
        </row>
        <row r="1546">
          <cell r="A1546" t="str">
            <v>371681</v>
          </cell>
          <cell r="B1546" t="str">
            <v>邹平市</v>
          </cell>
        </row>
        <row r="1547">
          <cell r="A1547" t="str">
            <v>371700</v>
          </cell>
          <cell r="B1547" t="str">
            <v>菏泽市本级</v>
          </cell>
        </row>
        <row r="1548">
          <cell r="A1548" t="str">
            <v>371702</v>
          </cell>
          <cell r="B1548" t="str">
            <v>牡丹区</v>
          </cell>
        </row>
        <row r="1549">
          <cell r="A1549" t="str">
            <v>371703</v>
          </cell>
          <cell r="B1549" t="str">
            <v>定陶区</v>
          </cell>
        </row>
        <row r="1550">
          <cell r="A1550" t="str">
            <v>371721</v>
          </cell>
          <cell r="B1550" t="str">
            <v>曹县</v>
          </cell>
        </row>
        <row r="1551">
          <cell r="A1551" t="str">
            <v>371722</v>
          </cell>
          <cell r="B1551" t="str">
            <v>单县</v>
          </cell>
        </row>
        <row r="1552">
          <cell r="A1552" t="str">
            <v>371723</v>
          </cell>
          <cell r="B1552" t="str">
            <v>成武县</v>
          </cell>
        </row>
        <row r="1553">
          <cell r="A1553" t="str">
            <v>371724</v>
          </cell>
          <cell r="B1553" t="str">
            <v>巨野县</v>
          </cell>
        </row>
        <row r="1554">
          <cell r="A1554" t="str">
            <v>371725</v>
          </cell>
          <cell r="B1554" t="str">
            <v>郓城县</v>
          </cell>
        </row>
        <row r="1555">
          <cell r="A1555" t="str">
            <v>371726</v>
          </cell>
          <cell r="B1555" t="str">
            <v>鄄城县</v>
          </cell>
        </row>
        <row r="1556">
          <cell r="A1556" t="str">
            <v>371728</v>
          </cell>
          <cell r="B1556" t="str">
            <v>东明县</v>
          </cell>
        </row>
        <row r="1557">
          <cell r="A1557" t="str">
            <v>410000</v>
          </cell>
          <cell r="B1557" t="str">
            <v>河南省本级</v>
          </cell>
        </row>
        <row r="1558">
          <cell r="A1558" t="str">
            <v>410100</v>
          </cell>
          <cell r="B1558" t="str">
            <v>郑州市本级</v>
          </cell>
        </row>
        <row r="1559">
          <cell r="A1559" t="str">
            <v>410102</v>
          </cell>
          <cell r="B1559" t="str">
            <v>中原区</v>
          </cell>
        </row>
        <row r="1560">
          <cell r="A1560" t="str">
            <v>410103</v>
          </cell>
          <cell r="B1560" t="str">
            <v>二七区</v>
          </cell>
        </row>
        <row r="1561">
          <cell r="A1561" t="str">
            <v>410104</v>
          </cell>
          <cell r="B1561" t="str">
            <v>管城回族区</v>
          </cell>
        </row>
        <row r="1562">
          <cell r="A1562" t="str">
            <v>410105</v>
          </cell>
          <cell r="B1562" t="str">
            <v>金水区</v>
          </cell>
        </row>
        <row r="1563">
          <cell r="A1563" t="str">
            <v>410106</v>
          </cell>
          <cell r="B1563" t="str">
            <v>上街区</v>
          </cell>
        </row>
        <row r="1564">
          <cell r="A1564" t="str">
            <v>410108</v>
          </cell>
          <cell r="B1564" t="str">
            <v>惠济区</v>
          </cell>
        </row>
        <row r="1565">
          <cell r="A1565" t="str">
            <v>410122</v>
          </cell>
          <cell r="B1565" t="str">
            <v>中牟县</v>
          </cell>
        </row>
        <row r="1566">
          <cell r="A1566" t="str">
            <v>410181</v>
          </cell>
          <cell r="B1566" t="str">
            <v>巩义市</v>
          </cell>
        </row>
        <row r="1567">
          <cell r="A1567" t="str">
            <v>410182</v>
          </cell>
          <cell r="B1567" t="str">
            <v>荥阳市</v>
          </cell>
        </row>
        <row r="1568">
          <cell r="A1568" t="str">
            <v>410183</v>
          </cell>
          <cell r="B1568" t="str">
            <v>新密市</v>
          </cell>
        </row>
        <row r="1569">
          <cell r="A1569" t="str">
            <v>410184</v>
          </cell>
          <cell r="B1569" t="str">
            <v>新郑市</v>
          </cell>
        </row>
        <row r="1570">
          <cell r="A1570" t="str">
            <v>410185</v>
          </cell>
          <cell r="B1570" t="str">
            <v>登封市</v>
          </cell>
        </row>
        <row r="1571">
          <cell r="A1571" t="str">
            <v>410200</v>
          </cell>
          <cell r="B1571" t="str">
            <v>开封市本级</v>
          </cell>
        </row>
        <row r="1572">
          <cell r="A1572" t="str">
            <v>410202</v>
          </cell>
          <cell r="B1572" t="str">
            <v>龙亭区</v>
          </cell>
        </row>
        <row r="1573">
          <cell r="A1573" t="str">
            <v>410203</v>
          </cell>
          <cell r="B1573" t="str">
            <v>顺河回族区</v>
          </cell>
        </row>
        <row r="1574">
          <cell r="A1574" t="str">
            <v>410204</v>
          </cell>
          <cell r="B1574" t="str">
            <v>鼓楼区</v>
          </cell>
        </row>
        <row r="1575">
          <cell r="A1575" t="str">
            <v>410205</v>
          </cell>
          <cell r="B1575" t="str">
            <v>禹王台区</v>
          </cell>
        </row>
        <row r="1576">
          <cell r="A1576" t="str">
            <v>410212</v>
          </cell>
          <cell r="B1576" t="str">
            <v>祥符区</v>
          </cell>
        </row>
        <row r="1577">
          <cell r="A1577" t="str">
            <v>410221</v>
          </cell>
          <cell r="B1577" t="str">
            <v>杞县</v>
          </cell>
        </row>
        <row r="1578">
          <cell r="A1578" t="str">
            <v>410222</v>
          </cell>
          <cell r="B1578" t="str">
            <v>通许县</v>
          </cell>
        </row>
        <row r="1579">
          <cell r="A1579" t="str">
            <v>410223</v>
          </cell>
          <cell r="B1579" t="str">
            <v>尉氏县</v>
          </cell>
        </row>
        <row r="1580">
          <cell r="A1580" t="str">
            <v>410225</v>
          </cell>
          <cell r="B1580" t="str">
            <v>兰考县</v>
          </cell>
        </row>
        <row r="1581">
          <cell r="A1581" t="str">
            <v>410300</v>
          </cell>
          <cell r="B1581" t="str">
            <v>洛阳市本级</v>
          </cell>
        </row>
        <row r="1582">
          <cell r="A1582" t="str">
            <v>410302</v>
          </cell>
          <cell r="B1582" t="str">
            <v>老城区</v>
          </cell>
        </row>
        <row r="1583">
          <cell r="A1583" t="str">
            <v>410303</v>
          </cell>
          <cell r="B1583" t="str">
            <v>西工区</v>
          </cell>
        </row>
        <row r="1584">
          <cell r="A1584" t="str">
            <v>410304</v>
          </cell>
          <cell r="B1584" t="str">
            <v>瀍河回族区</v>
          </cell>
        </row>
        <row r="1585">
          <cell r="A1585" t="str">
            <v>410305</v>
          </cell>
          <cell r="B1585" t="str">
            <v>涧西区</v>
          </cell>
        </row>
        <row r="1586">
          <cell r="A1586" t="str">
            <v>410307</v>
          </cell>
          <cell r="B1586" t="str">
            <v>偃师区</v>
          </cell>
        </row>
        <row r="1587">
          <cell r="A1587" t="str">
            <v>410308</v>
          </cell>
          <cell r="B1587" t="str">
            <v>孟津区</v>
          </cell>
        </row>
        <row r="1588">
          <cell r="A1588" t="str">
            <v>410311</v>
          </cell>
          <cell r="B1588" t="str">
            <v>洛龙区</v>
          </cell>
        </row>
        <row r="1589">
          <cell r="A1589" t="str">
            <v>410323</v>
          </cell>
          <cell r="B1589" t="str">
            <v>新安县</v>
          </cell>
        </row>
        <row r="1590">
          <cell r="A1590" t="str">
            <v>410324</v>
          </cell>
          <cell r="B1590" t="str">
            <v>栾川县</v>
          </cell>
        </row>
        <row r="1591">
          <cell r="A1591" t="str">
            <v>410325</v>
          </cell>
          <cell r="B1591" t="str">
            <v>嵩县</v>
          </cell>
        </row>
        <row r="1592">
          <cell r="A1592" t="str">
            <v>410326</v>
          </cell>
          <cell r="B1592" t="str">
            <v>汝阳县</v>
          </cell>
        </row>
        <row r="1593">
          <cell r="A1593" t="str">
            <v>410327</v>
          </cell>
          <cell r="B1593" t="str">
            <v>宜阳县</v>
          </cell>
        </row>
        <row r="1594">
          <cell r="A1594" t="str">
            <v>410328</v>
          </cell>
          <cell r="B1594" t="str">
            <v>洛宁县</v>
          </cell>
        </row>
        <row r="1595">
          <cell r="A1595" t="str">
            <v>410329</v>
          </cell>
          <cell r="B1595" t="str">
            <v>伊川县</v>
          </cell>
        </row>
        <row r="1596">
          <cell r="A1596" t="str">
            <v>410400</v>
          </cell>
          <cell r="B1596" t="str">
            <v>平顶山市本级</v>
          </cell>
        </row>
        <row r="1597">
          <cell r="A1597" t="str">
            <v>410402</v>
          </cell>
          <cell r="B1597" t="str">
            <v>新华区</v>
          </cell>
        </row>
        <row r="1598">
          <cell r="A1598" t="str">
            <v>410403</v>
          </cell>
          <cell r="B1598" t="str">
            <v>卫东区</v>
          </cell>
        </row>
        <row r="1599">
          <cell r="A1599" t="str">
            <v>410404</v>
          </cell>
          <cell r="B1599" t="str">
            <v>石龙区</v>
          </cell>
        </row>
        <row r="1600">
          <cell r="A1600" t="str">
            <v>410411</v>
          </cell>
          <cell r="B1600" t="str">
            <v>湛河区</v>
          </cell>
        </row>
        <row r="1601">
          <cell r="A1601" t="str">
            <v>410421</v>
          </cell>
          <cell r="B1601" t="str">
            <v>宝丰县</v>
          </cell>
        </row>
        <row r="1602">
          <cell r="A1602" t="str">
            <v>410422</v>
          </cell>
          <cell r="B1602" t="str">
            <v>叶县</v>
          </cell>
        </row>
        <row r="1603">
          <cell r="A1603" t="str">
            <v>410423</v>
          </cell>
          <cell r="B1603" t="str">
            <v>鲁山县</v>
          </cell>
        </row>
        <row r="1604">
          <cell r="A1604" t="str">
            <v>410425</v>
          </cell>
          <cell r="B1604" t="str">
            <v>郏县</v>
          </cell>
        </row>
        <row r="1605">
          <cell r="A1605" t="str">
            <v>410481</v>
          </cell>
          <cell r="B1605" t="str">
            <v>舞钢市</v>
          </cell>
        </row>
        <row r="1606">
          <cell r="A1606" t="str">
            <v>410482</v>
          </cell>
          <cell r="B1606" t="str">
            <v>汝州市</v>
          </cell>
        </row>
        <row r="1607">
          <cell r="A1607" t="str">
            <v>410500</v>
          </cell>
          <cell r="B1607" t="str">
            <v>安阳市本级</v>
          </cell>
        </row>
        <row r="1608">
          <cell r="A1608" t="str">
            <v>410502</v>
          </cell>
          <cell r="B1608" t="str">
            <v>文峰区</v>
          </cell>
        </row>
        <row r="1609">
          <cell r="A1609" t="str">
            <v>410503</v>
          </cell>
          <cell r="B1609" t="str">
            <v>北关区</v>
          </cell>
        </row>
        <row r="1610">
          <cell r="A1610" t="str">
            <v>410505</v>
          </cell>
          <cell r="B1610" t="str">
            <v>殷都区</v>
          </cell>
        </row>
        <row r="1611">
          <cell r="A1611" t="str">
            <v>410506</v>
          </cell>
          <cell r="B1611" t="str">
            <v>龙安区</v>
          </cell>
        </row>
        <row r="1612">
          <cell r="A1612" t="str">
            <v>410522</v>
          </cell>
          <cell r="B1612" t="str">
            <v>安阳县</v>
          </cell>
        </row>
        <row r="1613">
          <cell r="A1613" t="str">
            <v>410523</v>
          </cell>
          <cell r="B1613" t="str">
            <v>汤阴县</v>
          </cell>
        </row>
        <row r="1614">
          <cell r="A1614" t="str">
            <v>410526</v>
          </cell>
          <cell r="B1614" t="str">
            <v>滑县</v>
          </cell>
        </row>
        <row r="1615">
          <cell r="A1615" t="str">
            <v>410527</v>
          </cell>
          <cell r="B1615" t="str">
            <v>内黄县</v>
          </cell>
        </row>
        <row r="1616">
          <cell r="A1616" t="str">
            <v>410581</v>
          </cell>
          <cell r="B1616" t="str">
            <v>林州市</v>
          </cell>
        </row>
        <row r="1617">
          <cell r="A1617" t="str">
            <v>410600</v>
          </cell>
          <cell r="B1617" t="str">
            <v>鹤壁市本级</v>
          </cell>
        </row>
        <row r="1618">
          <cell r="A1618" t="str">
            <v>410602</v>
          </cell>
          <cell r="B1618" t="str">
            <v>鹤山区</v>
          </cell>
        </row>
        <row r="1619">
          <cell r="A1619" t="str">
            <v>410603</v>
          </cell>
          <cell r="B1619" t="str">
            <v>山城区</v>
          </cell>
        </row>
        <row r="1620">
          <cell r="A1620" t="str">
            <v>410611</v>
          </cell>
          <cell r="B1620" t="str">
            <v>淇滨区</v>
          </cell>
        </row>
        <row r="1621">
          <cell r="A1621" t="str">
            <v>410621</v>
          </cell>
          <cell r="B1621" t="str">
            <v>浚县</v>
          </cell>
        </row>
        <row r="1622">
          <cell r="A1622" t="str">
            <v>410622</v>
          </cell>
          <cell r="B1622" t="str">
            <v>淇县</v>
          </cell>
        </row>
        <row r="1623">
          <cell r="A1623" t="str">
            <v>410700</v>
          </cell>
          <cell r="B1623" t="str">
            <v>新乡市本级</v>
          </cell>
        </row>
        <row r="1624">
          <cell r="A1624" t="str">
            <v>410702</v>
          </cell>
          <cell r="B1624" t="str">
            <v>红旗区</v>
          </cell>
        </row>
        <row r="1625">
          <cell r="A1625" t="str">
            <v>410703</v>
          </cell>
          <cell r="B1625" t="str">
            <v>卫滨区</v>
          </cell>
        </row>
        <row r="1626">
          <cell r="A1626" t="str">
            <v>410704</v>
          </cell>
          <cell r="B1626" t="str">
            <v>凤泉区</v>
          </cell>
        </row>
        <row r="1627">
          <cell r="A1627" t="str">
            <v>410711</v>
          </cell>
          <cell r="B1627" t="str">
            <v>牧野区</v>
          </cell>
        </row>
        <row r="1628">
          <cell r="A1628" t="str">
            <v>410721</v>
          </cell>
          <cell r="B1628" t="str">
            <v>新乡县</v>
          </cell>
        </row>
        <row r="1629">
          <cell r="A1629" t="str">
            <v>410724</v>
          </cell>
          <cell r="B1629" t="str">
            <v>获嘉县</v>
          </cell>
        </row>
        <row r="1630">
          <cell r="A1630" t="str">
            <v>410725</v>
          </cell>
          <cell r="B1630" t="str">
            <v>原阳县</v>
          </cell>
        </row>
        <row r="1631">
          <cell r="A1631" t="str">
            <v>410726</v>
          </cell>
          <cell r="B1631" t="str">
            <v>延津县</v>
          </cell>
        </row>
        <row r="1632">
          <cell r="A1632" t="str">
            <v>410727</v>
          </cell>
          <cell r="B1632" t="str">
            <v>封丘县</v>
          </cell>
        </row>
        <row r="1633">
          <cell r="A1633" t="str">
            <v>410781</v>
          </cell>
          <cell r="B1633" t="str">
            <v>卫辉市</v>
          </cell>
        </row>
        <row r="1634">
          <cell r="A1634" t="str">
            <v>410782</v>
          </cell>
          <cell r="B1634" t="str">
            <v>辉县市</v>
          </cell>
        </row>
        <row r="1635">
          <cell r="A1635" t="str">
            <v>410783</v>
          </cell>
          <cell r="B1635" t="str">
            <v>长垣市</v>
          </cell>
        </row>
        <row r="1636">
          <cell r="A1636" t="str">
            <v>410800</v>
          </cell>
          <cell r="B1636" t="str">
            <v>焦作市本级</v>
          </cell>
        </row>
        <row r="1637">
          <cell r="A1637" t="str">
            <v>410802</v>
          </cell>
          <cell r="B1637" t="str">
            <v>解放区</v>
          </cell>
        </row>
        <row r="1638">
          <cell r="A1638" t="str">
            <v>410803</v>
          </cell>
          <cell r="B1638" t="str">
            <v>中站区</v>
          </cell>
        </row>
        <row r="1639">
          <cell r="A1639" t="str">
            <v>410804</v>
          </cell>
          <cell r="B1639" t="str">
            <v>马村区</v>
          </cell>
        </row>
        <row r="1640">
          <cell r="A1640" t="str">
            <v>410811</v>
          </cell>
          <cell r="B1640" t="str">
            <v>山阳区</v>
          </cell>
        </row>
        <row r="1641">
          <cell r="A1641" t="str">
            <v>410821</v>
          </cell>
          <cell r="B1641" t="str">
            <v>修武县</v>
          </cell>
        </row>
        <row r="1642">
          <cell r="A1642" t="str">
            <v>410822</v>
          </cell>
          <cell r="B1642" t="str">
            <v>博爱县</v>
          </cell>
        </row>
        <row r="1643">
          <cell r="A1643" t="str">
            <v>410823</v>
          </cell>
          <cell r="B1643" t="str">
            <v>武陟县</v>
          </cell>
        </row>
        <row r="1644">
          <cell r="A1644" t="str">
            <v>410825</v>
          </cell>
          <cell r="B1644" t="str">
            <v>温县</v>
          </cell>
        </row>
        <row r="1645">
          <cell r="A1645" t="str">
            <v>410882</v>
          </cell>
          <cell r="B1645" t="str">
            <v>沁阳市</v>
          </cell>
        </row>
        <row r="1646">
          <cell r="A1646" t="str">
            <v>410883</v>
          </cell>
          <cell r="B1646" t="str">
            <v>孟州市</v>
          </cell>
        </row>
        <row r="1647">
          <cell r="A1647" t="str">
            <v>410900</v>
          </cell>
          <cell r="B1647" t="str">
            <v>濮阳市本级</v>
          </cell>
        </row>
        <row r="1648">
          <cell r="A1648" t="str">
            <v>410902</v>
          </cell>
          <cell r="B1648" t="str">
            <v>华龙区</v>
          </cell>
        </row>
        <row r="1649">
          <cell r="A1649" t="str">
            <v>410922</v>
          </cell>
          <cell r="B1649" t="str">
            <v>清丰县</v>
          </cell>
        </row>
        <row r="1650">
          <cell r="A1650" t="str">
            <v>410923</v>
          </cell>
          <cell r="B1650" t="str">
            <v>南乐县</v>
          </cell>
        </row>
        <row r="1651">
          <cell r="A1651" t="str">
            <v>410926</v>
          </cell>
          <cell r="B1651" t="str">
            <v>范县</v>
          </cell>
        </row>
        <row r="1652">
          <cell r="A1652" t="str">
            <v>410927</v>
          </cell>
          <cell r="B1652" t="str">
            <v>台前县</v>
          </cell>
        </row>
        <row r="1653">
          <cell r="A1653" t="str">
            <v>410928</v>
          </cell>
          <cell r="B1653" t="str">
            <v>濮阳县</v>
          </cell>
        </row>
        <row r="1654">
          <cell r="A1654" t="str">
            <v>411000</v>
          </cell>
          <cell r="B1654" t="str">
            <v>许昌市本级</v>
          </cell>
        </row>
        <row r="1655">
          <cell r="A1655" t="str">
            <v>411002</v>
          </cell>
          <cell r="B1655" t="str">
            <v>魏都区</v>
          </cell>
        </row>
        <row r="1656">
          <cell r="A1656" t="str">
            <v>411003</v>
          </cell>
          <cell r="B1656" t="str">
            <v>建安区</v>
          </cell>
        </row>
        <row r="1657">
          <cell r="A1657" t="str">
            <v>411024</v>
          </cell>
          <cell r="B1657" t="str">
            <v>鄢陵县</v>
          </cell>
        </row>
        <row r="1658">
          <cell r="A1658" t="str">
            <v>411025</v>
          </cell>
          <cell r="B1658" t="str">
            <v>襄城县</v>
          </cell>
        </row>
        <row r="1659">
          <cell r="A1659" t="str">
            <v>411081</v>
          </cell>
          <cell r="B1659" t="str">
            <v>禹州市</v>
          </cell>
        </row>
        <row r="1660">
          <cell r="A1660" t="str">
            <v>411082</v>
          </cell>
          <cell r="B1660" t="str">
            <v>长葛市</v>
          </cell>
        </row>
        <row r="1661">
          <cell r="A1661" t="str">
            <v>411100</v>
          </cell>
          <cell r="B1661" t="str">
            <v>漯河市本级</v>
          </cell>
        </row>
        <row r="1662">
          <cell r="A1662" t="str">
            <v>411102</v>
          </cell>
          <cell r="B1662" t="str">
            <v>源汇区</v>
          </cell>
        </row>
        <row r="1663">
          <cell r="A1663" t="str">
            <v>411103</v>
          </cell>
          <cell r="B1663" t="str">
            <v>郾城区</v>
          </cell>
        </row>
        <row r="1664">
          <cell r="A1664" t="str">
            <v>411104</v>
          </cell>
          <cell r="B1664" t="str">
            <v>召陵区</v>
          </cell>
        </row>
        <row r="1665">
          <cell r="A1665" t="str">
            <v>411121</v>
          </cell>
          <cell r="B1665" t="str">
            <v>舞阳县</v>
          </cell>
        </row>
        <row r="1666">
          <cell r="A1666" t="str">
            <v>411122</v>
          </cell>
          <cell r="B1666" t="str">
            <v>临颍县</v>
          </cell>
        </row>
        <row r="1667">
          <cell r="A1667" t="str">
            <v>411200</v>
          </cell>
          <cell r="B1667" t="str">
            <v>三门峡市本级</v>
          </cell>
        </row>
        <row r="1668">
          <cell r="A1668" t="str">
            <v>411202</v>
          </cell>
          <cell r="B1668" t="str">
            <v>湖滨区</v>
          </cell>
        </row>
        <row r="1669">
          <cell r="A1669" t="str">
            <v>411203</v>
          </cell>
          <cell r="B1669" t="str">
            <v>陕州区</v>
          </cell>
        </row>
        <row r="1670">
          <cell r="A1670" t="str">
            <v>411221</v>
          </cell>
          <cell r="B1670" t="str">
            <v>渑池县</v>
          </cell>
        </row>
        <row r="1671">
          <cell r="A1671" t="str">
            <v>411224</v>
          </cell>
          <cell r="B1671" t="str">
            <v>卢氏县</v>
          </cell>
        </row>
        <row r="1672">
          <cell r="A1672" t="str">
            <v>411281</v>
          </cell>
          <cell r="B1672" t="str">
            <v>义马市</v>
          </cell>
        </row>
        <row r="1673">
          <cell r="A1673" t="str">
            <v>411282</v>
          </cell>
          <cell r="B1673" t="str">
            <v>灵宝市</v>
          </cell>
        </row>
        <row r="1674">
          <cell r="A1674" t="str">
            <v>411300</v>
          </cell>
          <cell r="B1674" t="str">
            <v>南阳市本级</v>
          </cell>
        </row>
        <row r="1675">
          <cell r="A1675" t="str">
            <v>411302</v>
          </cell>
          <cell r="B1675" t="str">
            <v>宛城区</v>
          </cell>
        </row>
        <row r="1676">
          <cell r="A1676" t="str">
            <v>411303</v>
          </cell>
          <cell r="B1676" t="str">
            <v>卧龙区</v>
          </cell>
        </row>
        <row r="1677">
          <cell r="A1677" t="str">
            <v>411321</v>
          </cell>
          <cell r="B1677" t="str">
            <v>南召县</v>
          </cell>
        </row>
        <row r="1678">
          <cell r="A1678" t="str">
            <v>411322</v>
          </cell>
          <cell r="B1678" t="str">
            <v>方城县</v>
          </cell>
        </row>
        <row r="1679">
          <cell r="A1679" t="str">
            <v>411323</v>
          </cell>
          <cell r="B1679" t="str">
            <v>西峡县</v>
          </cell>
        </row>
        <row r="1680">
          <cell r="A1680" t="str">
            <v>411324</v>
          </cell>
          <cell r="B1680" t="str">
            <v>镇平县</v>
          </cell>
        </row>
        <row r="1681">
          <cell r="A1681" t="str">
            <v>411325</v>
          </cell>
          <cell r="B1681" t="str">
            <v>内乡县</v>
          </cell>
        </row>
        <row r="1682">
          <cell r="A1682" t="str">
            <v>411326</v>
          </cell>
          <cell r="B1682" t="str">
            <v>淅川县</v>
          </cell>
        </row>
        <row r="1683">
          <cell r="A1683" t="str">
            <v>411327</v>
          </cell>
          <cell r="B1683" t="str">
            <v>社旗县</v>
          </cell>
        </row>
        <row r="1684">
          <cell r="A1684" t="str">
            <v>411328</v>
          </cell>
          <cell r="B1684" t="str">
            <v>唐河县</v>
          </cell>
        </row>
        <row r="1685">
          <cell r="A1685" t="str">
            <v>411329</v>
          </cell>
          <cell r="B1685" t="str">
            <v>新野县</v>
          </cell>
        </row>
        <row r="1686">
          <cell r="A1686" t="str">
            <v>411330</v>
          </cell>
          <cell r="B1686" t="str">
            <v>桐柏县</v>
          </cell>
        </row>
        <row r="1687">
          <cell r="A1687" t="str">
            <v>411381</v>
          </cell>
          <cell r="B1687" t="str">
            <v>邓州市</v>
          </cell>
        </row>
        <row r="1688">
          <cell r="A1688" t="str">
            <v>411400</v>
          </cell>
          <cell r="B1688" t="str">
            <v>商丘市本级</v>
          </cell>
        </row>
        <row r="1689">
          <cell r="A1689" t="str">
            <v>411402</v>
          </cell>
          <cell r="B1689" t="str">
            <v>梁园区</v>
          </cell>
        </row>
        <row r="1690">
          <cell r="A1690" t="str">
            <v>411403</v>
          </cell>
          <cell r="B1690" t="str">
            <v>睢阳区</v>
          </cell>
        </row>
        <row r="1691">
          <cell r="A1691" t="str">
            <v>411421</v>
          </cell>
          <cell r="B1691" t="str">
            <v>民权县</v>
          </cell>
        </row>
        <row r="1692">
          <cell r="A1692" t="str">
            <v>411422</v>
          </cell>
          <cell r="B1692" t="str">
            <v>睢县</v>
          </cell>
        </row>
        <row r="1693">
          <cell r="A1693" t="str">
            <v>411423</v>
          </cell>
          <cell r="B1693" t="str">
            <v>宁陵县</v>
          </cell>
        </row>
        <row r="1694">
          <cell r="A1694" t="str">
            <v>411424</v>
          </cell>
          <cell r="B1694" t="str">
            <v>柘城县</v>
          </cell>
        </row>
        <row r="1695">
          <cell r="A1695" t="str">
            <v>411425</v>
          </cell>
          <cell r="B1695" t="str">
            <v>虞城县</v>
          </cell>
        </row>
        <row r="1696">
          <cell r="A1696" t="str">
            <v>411426</v>
          </cell>
          <cell r="B1696" t="str">
            <v>夏邑县</v>
          </cell>
        </row>
        <row r="1697">
          <cell r="A1697" t="str">
            <v>411481</v>
          </cell>
          <cell r="B1697" t="str">
            <v>永城市</v>
          </cell>
        </row>
        <row r="1698">
          <cell r="A1698" t="str">
            <v>411500</v>
          </cell>
          <cell r="B1698" t="str">
            <v>信阳市本级</v>
          </cell>
        </row>
        <row r="1699">
          <cell r="A1699" t="str">
            <v>411502</v>
          </cell>
          <cell r="B1699" t="str">
            <v>浉河区</v>
          </cell>
        </row>
        <row r="1700">
          <cell r="A1700" t="str">
            <v>411503</v>
          </cell>
          <cell r="B1700" t="str">
            <v>平桥区</v>
          </cell>
        </row>
        <row r="1701">
          <cell r="A1701" t="str">
            <v>411521</v>
          </cell>
          <cell r="B1701" t="str">
            <v>罗山县</v>
          </cell>
        </row>
        <row r="1702">
          <cell r="A1702" t="str">
            <v>411522</v>
          </cell>
          <cell r="B1702" t="str">
            <v>光山县</v>
          </cell>
        </row>
        <row r="1703">
          <cell r="A1703" t="str">
            <v>411523</v>
          </cell>
          <cell r="B1703" t="str">
            <v>新县</v>
          </cell>
        </row>
        <row r="1704">
          <cell r="A1704" t="str">
            <v>411524</v>
          </cell>
          <cell r="B1704" t="str">
            <v>商城县</v>
          </cell>
        </row>
        <row r="1705">
          <cell r="A1705" t="str">
            <v>411525</v>
          </cell>
          <cell r="B1705" t="str">
            <v>固始县</v>
          </cell>
        </row>
        <row r="1706">
          <cell r="A1706" t="str">
            <v>411526</v>
          </cell>
          <cell r="B1706" t="str">
            <v>潢川县</v>
          </cell>
        </row>
        <row r="1707">
          <cell r="A1707" t="str">
            <v>411527</v>
          </cell>
          <cell r="B1707" t="str">
            <v>淮滨县</v>
          </cell>
        </row>
        <row r="1708">
          <cell r="A1708" t="str">
            <v>411528</v>
          </cell>
          <cell r="B1708" t="str">
            <v>息县</v>
          </cell>
        </row>
        <row r="1709">
          <cell r="A1709" t="str">
            <v>411600</v>
          </cell>
          <cell r="B1709" t="str">
            <v>周口市本级</v>
          </cell>
        </row>
        <row r="1710">
          <cell r="A1710" t="str">
            <v>411602</v>
          </cell>
          <cell r="B1710" t="str">
            <v>川汇区</v>
          </cell>
        </row>
        <row r="1711">
          <cell r="A1711" t="str">
            <v>411603</v>
          </cell>
          <cell r="B1711" t="str">
            <v>淮阳区</v>
          </cell>
        </row>
        <row r="1712">
          <cell r="A1712" t="str">
            <v>411621</v>
          </cell>
          <cell r="B1712" t="str">
            <v>扶沟县</v>
          </cell>
        </row>
        <row r="1713">
          <cell r="A1713" t="str">
            <v>411622</v>
          </cell>
          <cell r="B1713" t="str">
            <v>西华县</v>
          </cell>
        </row>
        <row r="1714">
          <cell r="A1714" t="str">
            <v>411623</v>
          </cell>
          <cell r="B1714" t="str">
            <v>商水县</v>
          </cell>
        </row>
        <row r="1715">
          <cell r="A1715" t="str">
            <v>411624</v>
          </cell>
          <cell r="B1715" t="str">
            <v>沈丘县</v>
          </cell>
        </row>
        <row r="1716">
          <cell r="A1716" t="str">
            <v>411625</v>
          </cell>
          <cell r="B1716" t="str">
            <v>郸城县</v>
          </cell>
        </row>
        <row r="1717">
          <cell r="A1717" t="str">
            <v>411627</v>
          </cell>
          <cell r="B1717" t="str">
            <v>太康县</v>
          </cell>
        </row>
        <row r="1718">
          <cell r="A1718" t="str">
            <v>411628</v>
          </cell>
          <cell r="B1718" t="str">
            <v>鹿邑县</v>
          </cell>
        </row>
        <row r="1719">
          <cell r="A1719" t="str">
            <v>411681</v>
          </cell>
          <cell r="B1719" t="str">
            <v>项城市</v>
          </cell>
        </row>
        <row r="1720">
          <cell r="A1720" t="str">
            <v>411700</v>
          </cell>
          <cell r="B1720" t="str">
            <v>驻马店市本级</v>
          </cell>
        </row>
        <row r="1721">
          <cell r="A1721" t="str">
            <v>411702</v>
          </cell>
          <cell r="B1721" t="str">
            <v>驿城区</v>
          </cell>
        </row>
        <row r="1722">
          <cell r="A1722" t="str">
            <v>411721</v>
          </cell>
          <cell r="B1722" t="str">
            <v>西平县</v>
          </cell>
        </row>
        <row r="1723">
          <cell r="A1723" t="str">
            <v>411722</v>
          </cell>
          <cell r="B1723" t="str">
            <v>上蔡县</v>
          </cell>
        </row>
        <row r="1724">
          <cell r="A1724" t="str">
            <v>411723</v>
          </cell>
          <cell r="B1724" t="str">
            <v>平舆县</v>
          </cell>
        </row>
        <row r="1725">
          <cell r="A1725" t="str">
            <v>411724</v>
          </cell>
          <cell r="B1725" t="str">
            <v>正阳县</v>
          </cell>
        </row>
        <row r="1726">
          <cell r="A1726" t="str">
            <v>411725</v>
          </cell>
          <cell r="B1726" t="str">
            <v>确山县</v>
          </cell>
        </row>
        <row r="1727">
          <cell r="A1727" t="str">
            <v>411726</v>
          </cell>
          <cell r="B1727" t="str">
            <v>泌阳县</v>
          </cell>
        </row>
        <row r="1728">
          <cell r="A1728" t="str">
            <v>411727</v>
          </cell>
          <cell r="B1728" t="str">
            <v>汝南县</v>
          </cell>
        </row>
        <row r="1729">
          <cell r="A1729" t="str">
            <v>411728</v>
          </cell>
          <cell r="B1729" t="str">
            <v>遂平县</v>
          </cell>
        </row>
        <row r="1730">
          <cell r="A1730" t="str">
            <v>411729</v>
          </cell>
          <cell r="B1730" t="str">
            <v>新蔡县</v>
          </cell>
        </row>
        <row r="1731">
          <cell r="A1731" t="str">
            <v>419001</v>
          </cell>
          <cell r="B1731" t="str">
            <v>济源市</v>
          </cell>
        </row>
        <row r="1732">
          <cell r="A1732" t="str">
            <v>420000</v>
          </cell>
          <cell r="B1732" t="str">
            <v>湖北省本级</v>
          </cell>
        </row>
        <row r="1733">
          <cell r="A1733" t="str">
            <v>420100</v>
          </cell>
          <cell r="B1733" t="str">
            <v>武汉市本级</v>
          </cell>
        </row>
        <row r="1734">
          <cell r="A1734" t="str">
            <v>420102</v>
          </cell>
          <cell r="B1734" t="str">
            <v>江岸区</v>
          </cell>
        </row>
        <row r="1735">
          <cell r="A1735" t="str">
            <v>420103</v>
          </cell>
          <cell r="B1735" t="str">
            <v>江汉区</v>
          </cell>
        </row>
        <row r="1736">
          <cell r="A1736" t="str">
            <v>420104</v>
          </cell>
          <cell r="B1736" t="str">
            <v>硚口区</v>
          </cell>
        </row>
        <row r="1737">
          <cell r="A1737" t="str">
            <v>420105</v>
          </cell>
          <cell r="B1737" t="str">
            <v>汉阳区</v>
          </cell>
        </row>
        <row r="1738">
          <cell r="A1738" t="str">
            <v>420106</v>
          </cell>
          <cell r="B1738" t="str">
            <v>武昌区</v>
          </cell>
        </row>
        <row r="1739">
          <cell r="A1739" t="str">
            <v>420107</v>
          </cell>
          <cell r="B1739" t="str">
            <v>青山区</v>
          </cell>
        </row>
        <row r="1740">
          <cell r="A1740" t="str">
            <v>420111</v>
          </cell>
          <cell r="B1740" t="str">
            <v>洪山区</v>
          </cell>
        </row>
        <row r="1741">
          <cell r="A1741" t="str">
            <v>420112</v>
          </cell>
          <cell r="B1741" t="str">
            <v>东西湖区</v>
          </cell>
        </row>
        <row r="1742">
          <cell r="A1742" t="str">
            <v>420113</v>
          </cell>
          <cell r="B1742" t="str">
            <v>汉南区</v>
          </cell>
        </row>
        <row r="1743">
          <cell r="A1743" t="str">
            <v>420114</v>
          </cell>
          <cell r="B1743" t="str">
            <v>蔡甸区</v>
          </cell>
        </row>
        <row r="1744">
          <cell r="A1744" t="str">
            <v>420115</v>
          </cell>
          <cell r="B1744" t="str">
            <v>江夏区</v>
          </cell>
        </row>
        <row r="1745">
          <cell r="A1745" t="str">
            <v>420116</v>
          </cell>
          <cell r="B1745" t="str">
            <v>黄陂区</v>
          </cell>
        </row>
        <row r="1746">
          <cell r="A1746" t="str">
            <v>420117</v>
          </cell>
          <cell r="B1746" t="str">
            <v>新洲区</v>
          </cell>
        </row>
        <row r="1747">
          <cell r="A1747" t="str">
            <v>420200</v>
          </cell>
          <cell r="B1747" t="str">
            <v>黄石市本级</v>
          </cell>
        </row>
        <row r="1748">
          <cell r="A1748" t="str">
            <v>420202</v>
          </cell>
          <cell r="B1748" t="str">
            <v>黄石港区</v>
          </cell>
        </row>
        <row r="1749">
          <cell r="A1749" t="str">
            <v>420203</v>
          </cell>
          <cell r="B1749" t="str">
            <v>西塞山区</v>
          </cell>
        </row>
        <row r="1750">
          <cell r="A1750" t="str">
            <v>420204</v>
          </cell>
          <cell r="B1750" t="str">
            <v>下陆区</v>
          </cell>
        </row>
        <row r="1751">
          <cell r="A1751" t="str">
            <v>420205</v>
          </cell>
          <cell r="B1751" t="str">
            <v>铁山区</v>
          </cell>
        </row>
        <row r="1752">
          <cell r="A1752" t="str">
            <v>420222</v>
          </cell>
          <cell r="B1752" t="str">
            <v>阳新县</v>
          </cell>
        </row>
        <row r="1753">
          <cell r="A1753" t="str">
            <v>420281</v>
          </cell>
          <cell r="B1753" t="str">
            <v>大冶市</v>
          </cell>
        </row>
        <row r="1754">
          <cell r="A1754" t="str">
            <v>420300</v>
          </cell>
          <cell r="B1754" t="str">
            <v>十堰市本级</v>
          </cell>
        </row>
        <row r="1755">
          <cell r="A1755" t="str">
            <v>420302</v>
          </cell>
          <cell r="B1755" t="str">
            <v>茅箭区</v>
          </cell>
        </row>
        <row r="1756">
          <cell r="A1756" t="str">
            <v>420303</v>
          </cell>
          <cell r="B1756" t="str">
            <v>张湾区</v>
          </cell>
        </row>
        <row r="1757">
          <cell r="A1757" t="str">
            <v>420304</v>
          </cell>
          <cell r="B1757" t="str">
            <v>郧阳区</v>
          </cell>
        </row>
        <row r="1758">
          <cell r="A1758" t="str">
            <v>420322</v>
          </cell>
          <cell r="B1758" t="str">
            <v>郧西县</v>
          </cell>
        </row>
        <row r="1759">
          <cell r="A1759" t="str">
            <v>420323</v>
          </cell>
          <cell r="B1759" t="str">
            <v>竹山县</v>
          </cell>
        </row>
        <row r="1760">
          <cell r="A1760" t="str">
            <v>420324</v>
          </cell>
          <cell r="B1760" t="str">
            <v>竹溪县</v>
          </cell>
        </row>
        <row r="1761">
          <cell r="A1761" t="str">
            <v>420325</v>
          </cell>
          <cell r="B1761" t="str">
            <v>房县</v>
          </cell>
        </row>
        <row r="1762">
          <cell r="A1762" t="str">
            <v>420381</v>
          </cell>
          <cell r="B1762" t="str">
            <v>丹江口市</v>
          </cell>
        </row>
        <row r="1763">
          <cell r="A1763" t="str">
            <v>420500</v>
          </cell>
          <cell r="B1763" t="str">
            <v>宜昌市本级</v>
          </cell>
        </row>
        <row r="1764">
          <cell r="A1764" t="str">
            <v>420502</v>
          </cell>
          <cell r="B1764" t="str">
            <v>西陵区</v>
          </cell>
        </row>
        <row r="1765">
          <cell r="A1765" t="str">
            <v>420503</v>
          </cell>
          <cell r="B1765" t="str">
            <v>伍家岗区</v>
          </cell>
        </row>
        <row r="1766">
          <cell r="A1766" t="str">
            <v>420504</v>
          </cell>
          <cell r="B1766" t="str">
            <v>点军区</v>
          </cell>
        </row>
        <row r="1767">
          <cell r="A1767" t="str">
            <v>420505</v>
          </cell>
          <cell r="B1767" t="str">
            <v>猇亭区</v>
          </cell>
        </row>
        <row r="1768">
          <cell r="A1768" t="str">
            <v>420506</v>
          </cell>
          <cell r="B1768" t="str">
            <v>夷陵区</v>
          </cell>
        </row>
        <row r="1769">
          <cell r="A1769" t="str">
            <v>420525</v>
          </cell>
          <cell r="B1769" t="str">
            <v>远安县</v>
          </cell>
        </row>
        <row r="1770">
          <cell r="A1770" t="str">
            <v>420526</v>
          </cell>
          <cell r="B1770" t="str">
            <v>兴山县</v>
          </cell>
        </row>
        <row r="1771">
          <cell r="A1771" t="str">
            <v>420527</v>
          </cell>
          <cell r="B1771" t="str">
            <v>秭归县</v>
          </cell>
        </row>
        <row r="1772">
          <cell r="A1772" t="str">
            <v>420528</v>
          </cell>
          <cell r="B1772" t="str">
            <v>长阳土家族自治县</v>
          </cell>
        </row>
        <row r="1773">
          <cell r="A1773" t="str">
            <v>420529</v>
          </cell>
          <cell r="B1773" t="str">
            <v>五峰土家族自治县</v>
          </cell>
        </row>
        <row r="1774">
          <cell r="A1774" t="str">
            <v>420581</v>
          </cell>
          <cell r="B1774" t="str">
            <v>宜都市</v>
          </cell>
        </row>
        <row r="1775">
          <cell r="A1775" t="str">
            <v>420582</v>
          </cell>
          <cell r="B1775" t="str">
            <v>当阳市</v>
          </cell>
        </row>
        <row r="1776">
          <cell r="A1776" t="str">
            <v>420583</v>
          </cell>
          <cell r="B1776" t="str">
            <v>枝江市</v>
          </cell>
        </row>
        <row r="1777">
          <cell r="A1777" t="str">
            <v>420600</v>
          </cell>
          <cell r="B1777" t="str">
            <v>襄阳市本级</v>
          </cell>
        </row>
        <row r="1778">
          <cell r="A1778" t="str">
            <v>420602</v>
          </cell>
          <cell r="B1778" t="str">
            <v>襄城区</v>
          </cell>
        </row>
        <row r="1779">
          <cell r="A1779" t="str">
            <v>420606</v>
          </cell>
          <cell r="B1779" t="str">
            <v>樊城区</v>
          </cell>
        </row>
        <row r="1780">
          <cell r="A1780" t="str">
            <v>420607</v>
          </cell>
          <cell r="B1780" t="str">
            <v>襄州区</v>
          </cell>
        </row>
        <row r="1781">
          <cell r="A1781" t="str">
            <v>420624</v>
          </cell>
          <cell r="B1781" t="str">
            <v>南漳县</v>
          </cell>
        </row>
        <row r="1782">
          <cell r="A1782" t="str">
            <v>420625</v>
          </cell>
          <cell r="B1782" t="str">
            <v>谷城县</v>
          </cell>
        </row>
        <row r="1783">
          <cell r="A1783" t="str">
            <v>420626</v>
          </cell>
          <cell r="B1783" t="str">
            <v>保康县</v>
          </cell>
        </row>
        <row r="1784">
          <cell r="A1784" t="str">
            <v>420682</v>
          </cell>
          <cell r="B1784" t="str">
            <v>老河口市</v>
          </cell>
        </row>
        <row r="1785">
          <cell r="A1785" t="str">
            <v>420683</v>
          </cell>
          <cell r="B1785" t="str">
            <v>枣阳市</v>
          </cell>
        </row>
        <row r="1786">
          <cell r="A1786" t="str">
            <v>420684</v>
          </cell>
          <cell r="B1786" t="str">
            <v>宜城市</v>
          </cell>
        </row>
        <row r="1787">
          <cell r="A1787" t="str">
            <v>420700</v>
          </cell>
          <cell r="B1787" t="str">
            <v>鄂州市本级</v>
          </cell>
        </row>
        <row r="1788">
          <cell r="A1788" t="str">
            <v>420702</v>
          </cell>
          <cell r="B1788" t="str">
            <v>梁子湖区</v>
          </cell>
        </row>
        <row r="1789">
          <cell r="A1789" t="str">
            <v>420703</v>
          </cell>
          <cell r="B1789" t="str">
            <v>华容区</v>
          </cell>
        </row>
        <row r="1790">
          <cell r="A1790" t="str">
            <v>420704</v>
          </cell>
          <cell r="B1790" t="str">
            <v>鄂城区</v>
          </cell>
        </row>
        <row r="1791">
          <cell r="A1791" t="str">
            <v>420800</v>
          </cell>
          <cell r="B1791" t="str">
            <v>荆门市本级</v>
          </cell>
        </row>
        <row r="1792">
          <cell r="A1792" t="str">
            <v>420802</v>
          </cell>
          <cell r="B1792" t="str">
            <v>东宝区</v>
          </cell>
        </row>
        <row r="1793">
          <cell r="A1793" t="str">
            <v>420804</v>
          </cell>
          <cell r="B1793" t="str">
            <v>掇刀区</v>
          </cell>
        </row>
        <row r="1794">
          <cell r="A1794" t="str">
            <v>420822</v>
          </cell>
          <cell r="B1794" t="str">
            <v>沙洋县</v>
          </cell>
        </row>
        <row r="1795">
          <cell r="A1795" t="str">
            <v>420881</v>
          </cell>
          <cell r="B1795" t="str">
            <v>钟祥市</v>
          </cell>
        </row>
        <row r="1796">
          <cell r="A1796" t="str">
            <v>420882</v>
          </cell>
          <cell r="B1796" t="str">
            <v>京山市</v>
          </cell>
        </row>
        <row r="1797">
          <cell r="A1797" t="str">
            <v>420900</v>
          </cell>
          <cell r="B1797" t="str">
            <v>孝感市本级</v>
          </cell>
        </row>
        <row r="1798">
          <cell r="A1798" t="str">
            <v>420902</v>
          </cell>
          <cell r="B1798" t="str">
            <v>孝南区</v>
          </cell>
        </row>
        <row r="1799">
          <cell r="A1799" t="str">
            <v>420921</v>
          </cell>
          <cell r="B1799" t="str">
            <v>孝昌县</v>
          </cell>
        </row>
        <row r="1800">
          <cell r="A1800" t="str">
            <v>420922</v>
          </cell>
          <cell r="B1800" t="str">
            <v>大悟县</v>
          </cell>
        </row>
        <row r="1801">
          <cell r="A1801" t="str">
            <v>420923</v>
          </cell>
          <cell r="B1801" t="str">
            <v>云梦县</v>
          </cell>
        </row>
        <row r="1802">
          <cell r="A1802" t="str">
            <v>420981</v>
          </cell>
          <cell r="B1802" t="str">
            <v>应城市</v>
          </cell>
        </row>
        <row r="1803">
          <cell r="A1803" t="str">
            <v>420982</v>
          </cell>
          <cell r="B1803" t="str">
            <v>安陆市</v>
          </cell>
        </row>
        <row r="1804">
          <cell r="A1804" t="str">
            <v>420984</v>
          </cell>
          <cell r="B1804" t="str">
            <v>汉川市</v>
          </cell>
        </row>
        <row r="1805">
          <cell r="A1805" t="str">
            <v>421000</v>
          </cell>
          <cell r="B1805" t="str">
            <v>荆州市本级</v>
          </cell>
        </row>
        <row r="1806">
          <cell r="A1806" t="str">
            <v>421002</v>
          </cell>
          <cell r="B1806" t="str">
            <v>沙市区</v>
          </cell>
        </row>
        <row r="1807">
          <cell r="A1807" t="str">
            <v>421003</v>
          </cell>
          <cell r="B1807" t="str">
            <v>荆州区</v>
          </cell>
        </row>
        <row r="1808">
          <cell r="A1808" t="str">
            <v>421022</v>
          </cell>
          <cell r="B1808" t="str">
            <v>公安县</v>
          </cell>
        </row>
        <row r="1809">
          <cell r="A1809" t="str">
            <v>421088</v>
          </cell>
          <cell r="B1809" t="str">
            <v>监利市</v>
          </cell>
        </row>
        <row r="1810">
          <cell r="A1810" t="str">
            <v>421024</v>
          </cell>
          <cell r="B1810" t="str">
            <v>江陵县</v>
          </cell>
        </row>
        <row r="1811">
          <cell r="A1811" t="str">
            <v>421081</v>
          </cell>
          <cell r="B1811" t="str">
            <v>石首市</v>
          </cell>
        </row>
        <row r="1812">
          <cell r="A1812" t="str">
            <v>421083</v>
          </cell>
          <cell r="B1812" t="str">
            <v>洪湖市</v>
          </cell>
        </row>
        <row r="1813">
          <cell r="A1813" t="str">
            <v>421087</v>
          </cell>
          <cell r="B1813" t="str">
            <v>松滋市</v>
          </cell>
        </row>
        <row r="1814">
          <cell r="A1814" t="str">
            <v>421100</v>
          </cell>
          <cell r="B1814" t="str">
            <v>黄冈市本级</v>
          </cell>
        </row>
        <row r="1815">
          <cell r="A1815" t="str">
            <v>421102</v>
          </cell>
          <cell r="B1815" t="str">
            <v>黄州区</v>
          </cell>
        </row>
        <row r="1816">
          <cell r="A1816" t="str">
            <v>421121</v>
          </cell>
          <cell r="B1816" t="str">
            <v>团风县</v>
          </cell>
        </row>
        <row r="1817">
          <cell r="A1817" t="str">
            <v>421122</v>
          </cell>
          <cell r="B1817" t="str">
            <v>红安县</v>
          </cell>
        </row>
        <row r="1818">
          <cell r="A1818" t="str">
            <v>421123</v>
          </cell>
          <cell r="B1818" t="str">
            <v>罗田县</v>
          </cell>
        </row>
        <row r="1819">
          <cell r="A1819" t="str">
            <v>421124</v>
          </cell>
          <cell r="B1819" t="str">
            <v>英山县</v>
          </cell>
        </row>
        <row r="1820">
          <cell r="A1820" t="str">
            <v>421125</v>
          </cell>
          <cell r="B1820" t="str">
            <v>浠水县</v>
          </cell>
        </row>
        <row r="1821">
          <cell r="A1821" t="str">
            <v>421126</v>
          </cell>
          <cell r="B1821" t="str">
            <v>蕲春县</v>
          </cell>
        </row>
        <row r="1822">
          <cell r="A1822" t="str">
            <v>421127</v>
          </cell>
          <cell r="B1822" t="str">
            <v>黄梅县</v>
          </cell>
        </row>
        <row r="1823">
          <cell r="A1823" t="str">
            <v>421181</v>
          </cell>
          <cell r="B1823" t="str">
            <v>麻城市</v>
          </cell>
        </row>
        <row r="1824">
          <cell r="A1824" t="str">
            <v>421182</v>
          </cell>
          <cell r="B1824" t="str">
            <v>武穴市</v>
          </cell>
        </row>
        <row r="1825">
          <cell r="A1825" t="str">
            <v>421200</v>
          </cell>
          <cell r="B1825" t="str">
            <v>咸宁市本级</v>
          </cell>
        </row>
        <row r="1826">
          <cell r="A1826" t="str">
            <v>421202</v>
          </cell>
          <cell r="B1826" t="str">
            <v>咸安区</v>
          </cell>
        </row>
        <row r="1827">
          <cell r="A1827" t="str">
            <v>421221</v>
          </cell>
          <cell r="B1827" t="str">
            <v>嘉鱼县</v>
          </cell>
        </row>
        <row r="1828">
          <cell r="A1828" t="str">
            <v>421222</v>
          </cell>
          <cell r="B1828" t="str">
            <v>通城县</v>
          </cell>
        </row>
        <row r="1829">
          <cell r="A1829" t="str">
            <v>421223</v>
          </cell>
          <cell r="B1829" t="str">
            <v>崇阳县</v>
          </cell>
        </row>
        <row r="1830">
          <cell r="A1830" t="str">
            <v>421224</v>
          </cell>
          <cell r="B1830" t="str">
            <v>通山县</v>
          </cell>
        </row>
        <row r="1831">
          <cell r="A1831" t="str">
            <v>421281</v>
          </cell>
          <cell r="B1831" t="str">
            <v>赤壁市</v>
          </cell>
        </row>
        <row r="1832">
          <cell r="A1832" t="str">
            <v>421300</v>
          </cell>
          <cell r="B1832" t="str">
            <v>随州市本级</v>
          </cell>
        </row>
        <row r="1833">
          <cell r="A1833" t="str">
            <v>421303</v>
          </cell>
          <cell r="B1833" t="str">
            <v>曾都区</v>
          </cell>
        </row>
        <row r="1834">
          <cell r="A1834" t="str">
            <v>421321</v>
          </cell>
          <cell r="B1834" t="str">
            <v>随县</v>
          </cell>
        </row>
        <row r="1835">
          <cell r="A1835" t="str">
            <v>421381</v>
          </cell>
          <cell r="B1835" t="str">
            <v>广水市</v>
          </cell>
        </row>
        <row r="1836">
          <cell r="A1836" t="str">
            <v>422800</v>
          </cell>
          <cell r="B1836" t="str">
            <v>恩施土家族苗族自治州本级</v>
          </cell>
        </row>
        <row r="1837">
          <cell r="A1837" t="str">
            <v>422801</v>
          </cell>
          <cell r="B1837" t="str">
            <v>恩施市</v>
          </cell>
        </row>
        <row r="1838">
          <cell r="A1838" t="str">
            <v>422802</v>
          </cell>
          <cell r="B1838" t="str">
            <v>利川市</v>
          </cell>
        </row>
        <row r="1839">
          <cell r="A1839" t="str">
            <v>422822</v>
          </cell>
          <cell r="B1839" t="str">
            <v>建始县</v>
          </cell>
        </row>
        <row r="1840">
          <cell r="A1840" t="str">
            <v>422823</v>
          </cell>
          <cell r="B1840" t="str">
            <v>巴东县</v>
          </cell>
        </row>
        <row r="1841">
          <cell r="A1841" t="str">
            <v>422825</v>
          </cell>
          <cell r="B1841" t="str">
            <v>宣恩县</v>
          </cell>
        </row>
        <row r="1842">
          <cell r="A1842" t="str">
            <v>422826</v>
          </cell>
          <cell r="B1842" t="str">
            <v>咸丰县</v>
          </cell>
        </row>
        <row r="1843">
          <cell r="A1843" t="str">
            <v>422827</v>
          </cell>
          <cell r="B1843" t="str">
            <v>来凤县</v>
          </cell>
        </row>
        <row r="1844">
          <cell r="A1844" t="str">
            <v>422828</v>
          </cell>
          <cell r="B1844" t="str">
            <v>鹤峰县</v>
          </cell>
        </row>
        <row r="1845">
          <cell r="A1845" t="str">
            <v>429004</v>
          </cell>
          <cell r="B1845" t="str">
            <v>仙桃市</v>
          </cell>
        </row>
        <row r="1846">
          <cell r="A1846" t="str">
            <v>429005</v>
          </cell>
          <cell r="B1846" t="str">
            <v>潜江市</v>
          </cell>
        </row>
        <row r="1847">
          <cell r="A1847" t="str">
            <v>429006</v>
          </cell>
          <cell r="B1847" t="str">
            <v>天门市</v>
          </cell>
        </row>
        <row r="1848">
          <cell r="A1848" t="str">
            <v>429021</v>
          </cell>
          <cell r="B1848" t="str">
            <v>神农架林区</v>
          </cell>
        </row>
        <row r="1849">
          <cell r="A1849" t="str">
            <v>430000</v>
          </cell>
          <cell r="B1849" t="str">
            <v>湖南省本级</v>
          </cell>
        </row>
        <row r="1850">
          <cell r="A1850" t="str">
            <v>430100</v>
          </cell>
          <cell r="B1850" t="str">
            <v>长沙市本级</v>
          </cell>
        </row>
        <row r="1851">
          <cell r="A1851" t="str">
            <v>430102</v>
          </cell>
          <cell r="B1851" t="str">
            <v>芙蓉区</v>
          </cell>
        </row>
        <row r="1852">
          <cell r="A1852" t="str">
            <v>430103</v>
          </cell>
          <cell r="B1852" t="str">
            <v>天心区</v>
          </cell>
        </row>
        <row r="1853">
          <cell r="A1853" t="str">
            <v>430104</v>
          </cell>
          <cell r="B1853" t="str">
            <v>岳麓区</v>
          </cell>
        </row>
        <row r="1854">
          <cell r="A1854" t="str">
            <v>430105</v>
          </cell>
          <cell r="B1854" t="str">
            <v>开福区</v>
          </cell>
        </row>
        <row r="1855">
          <cell r="A1855" t="str">
            <v>430111</v>
          </cell>
          <cell r="B1855" t="str">
            <v>雨花区</v>
          </cell>
        </row>
        <row r="1856">
          <cell r="A1856" t="str">
            <v>430112</v>
          </cell>
          <cell r="B1856" t="str">
            <v>望城区</v>
          </cell>
        </row>
        <row r="1857">
          <cell r="A1857" t="str">
            <v>430121</v>
          </cell>
          <cell r="B1857" t="str">
            <v>长沙县</v>
          </cell>
        </row>
        <row r="1858">
          <cell r="A1858" t="str">
            <v>430181</v>
          </cell>
          <cell r="B1858" t="str">
            <v>浏阳市</v>
          </cell>
        </row>
        <row r="1859">
          <cell r="A1859" t="str">
            <v>430182</v>
          </cell>
          <cell r="B1859" t="str">
            <v>宁乡市</v>
          </cell>
        </row>
        <row r="1860">
          <cell r="A1860" t="str">
            <v>430200</v>
          </cell>
          <cell r="B1860" t="str">
            <v>株洲市本级</v>
          </cell>
        </row>
        <row r="1861">
          <cell r="A1861" t="str">
            <v>430202</v>
          </cell>
          <cell r="B1861" t="str">
            <v>荷塘区</v>
          </cell>
        </row>
        <row r="1862">
          <cell r="A1862" t="str">
            <v>430203</v>
          </cell>
          <cell r="B1862" t="str">
            <v>芦淞区</v>
          </cell>
        </row>
        <row r="1863">
          <cell r="A1863" t="str">
            <v>430204</v>
          </cell>
          <cell r="B1863" t="str">
            <v>石峰区</v>
          </cell>
        </row>
        <row r="1864">
          <cell r="A1864" t="str">
            <v>430211</v>
          </cell>
          <cell r="B1864" t="str">
            <v>天元区</v>
          </cell>
        </row>
        <row r="1865">
          <cell r="A1865" t="str">
            <v>430212</v>
          </cell>
          <cell r="B1865" t="str">
            <v>渌口区</v>
          </cell>
        </row>
        <row r="1866">
          <cell r="A1866" t="str">
            <v>430223</v>
          </cell>
          <cell r="B1866" t="str">
            <v>攸县</v>
          </cell>
        </row>
        <row r="1867">
          <cell r="A1867" t="str">
            <v>430224</v>
          </cell>
          <cell r="B1867" t="str">
            <v>茶陵县</v>
          </cell>
        </row>
        <row r="1868">
          <cell r="A1868" t="str">
            <v>430225</v>
          </cell>
          <cell r="B1868" t="str">
            <v>炎陵县</v>
          </cell>
        </row>
        <row r="1869">
          <cell r="A1869" t="str">
            <v>430281</v>
          </cell>
          <cell r="B1869" t="str">
            <v>醴陵市</v>
          </cell>
        </row>
        <row r="1870">
          <cell r="A1870" t="str">
            <v>430300</v>
          </cell>
          <cell r="B1870" t="str">
            <v>湘潭市本级</v>
          </cell>
        </row>
        <row r="1871">
          <cell r="A1871" t="str">
            <v>430302</v>
          </cell>
          <cell r="B1871" t="str">
            <v>雨湖区</v>
          </cell>
        </row>
        <row r="1872">
          <cell r="A1872" t="str">
            <v>430304</v>
          </cell>
          <cell r="B1872" t="str">
            <v>岳塘区</v>
          </cell>
        </row>
        <row r="1873">
          <cell r="A1873" t="str">
            <v>430321</v>
          </cell>
          <cell r="B1873" t="str">
            <v>湘潭县</v>
          </cell>
        </row>
        <row r="1874">
          <cell r="A1874" t="str">
            <v>430381</v>
          </cell>
          <cell r="B1874" t="str">
            <v>湘乡市</v>
          </cell>
        </row>
        <row r="1875">
          <cell r="A1875" t="str">
            <v>430382</v>
          </cell>
          <cell r="B1875" t="str">
            <v>韶山市</v>
          </cell>
        </row>
        <row r="1876">
          <cell r="A1876" t="str">
            <v>430400</v>
          </cell>
          <cell r="B1876" t="str">
            <v>衡阳市本级</v>
          </cell>
        </row>
        <row r="1877">
          <cell r="A1877" t="str">
            <v>430405</v>
          </cell>
          <cell r="B1877" t="str">
            <v>珠晖区</v>
          </cell>
        </row>
        <row r="1878">
          <cell r="A1878" t="str">
            <v>430406</v>
          </cell>
          <cell r="B1878" t="str">
            <v>雁峰区</v>
          </cell>
        </row>
        <row r="1879">
          <cell r="A1879" t="str">
            <v>430407</v>
          </cell>
          <cell r="B1879" t="str">
            <v>石鼓区</v>
          </cell>
        </row>
        <row r="1880">
          <cell r="A1880" t="str">
            <v>430408</v>
          </cell>
          <cell r="B1880" t="str">
            <v>蒸湘区</v>
          </cell>
        </row>
        <row r="1881">
          <cell r="A1881" t="str">
            <v>430412</v>
          </cell>
          <cell r="B1881" t="str">
            <v>南岳区</v>
          </cell>
        </row>
        <row r="1882">
          <cell r="A1882" t="str">
            <v>430421</v>
          </cell>
          <cell r="B1882" t="str">
            <v>衡阳县</v>
          </cell>
        </row>
        <row r="1883">
          <cell r="A1883" t="str">
            <v>430422</v>
          </cell>
          <cell r="B1883" t="str">
            <v>衡南县</v>
          </cell>
        </row>
        <row r="1884">
          <cell r="A1884" t="str">
            <v>430423</v>
          </cell>
          <cell r="B1884" t="str">
            <v>衡山县</v>
          </cell>
        </row>
        <row r="1885">
          <cell r="A1885" t="str">
            <v>430424</v>
          </cell>
          <cell r="B1885" t="str">
            <v>衡东县</v>
          </cell>
        </row>
        <row r="1886">
          <cell r="A1886" t="str">
            <v>430426</v>
          </cell>
          <cell r="B1886" t="str">
            <v>祁东县</v>
          </cell>
        </row>
        <row r="1887">
          <cell r="A1887" t="str">
            <v>430481</v>
          </cell>
          <cell r="B1887" t="str">
            <v>耒阳市</v>
          </cell>
        </row>
        <row r="1888">
          <cell r="A1888" t="str">
            <v>430482</v>
          </cell>
          <cell r="B1888" t="str">
            <v>常宁市</v>
          </cell>
        </row>
        <row r="1889">
          <cell r="A1889" t="str">
            <v>430500</v>
          </cell>
          <cell r="B1889" t="str">
            <v>邵阳市本级</v>
          </cell>
        </row>
        <row r="1890">
          <cell r="A1890" t="str">
            <v>430502</v>
          </cell>
          <cell r="B1890" t="str">
            <v>双清区</v>
          </cell>
        </row>
        <row r="1891">
          <cell r="A1891" t="str">
            <v>430503</v>
          </cell>
          <cell r="B1891" t="str">
            <v>大祥区</v>
          </cell>
        </row>
        <row r="1892">
          <cell r="A1892" t="str">
            <v>430511</v>
          </cell>
          <cell r="B1892" t="str">
            <v>北塔区</v>
          </cell>
        </row>
        <row r="1893">
          <cell r="A1893" t="str">
            <v>430522</v>
          </cell>
          <cell r="B1893" t="str">
            <v>新邵县</v>
          </cell>
        </row>
        <row r="1894">
          <cell r="A1894" t="str">
            <v>430523</v>
          </cell>
          <cell r="B1894" t="str">
            <v>邵阳县</v>
          </cell>
        </row>
        <row r="1895">
          <cell r="A1895" t="str">
            <v>430524</v>
          </cell>
          <cell r="B1895" t="str">
            <v>隆回县</v>
          </cell>
        </row>
        <row r="1896">
          <cell r="A1896" t="str">
            <v>430525</v>
          </cell>
          <cell r="B1896" t="str">
            <v>洞口县</v>
          </cell>
        </row>
        <row r="1897">
          <cell r="A1897" t="str">
            <v>430527</v>
          </cell>
          <cell r="B1897" t="str">
            <v>绥宁县</v>
          </cell>
        </row>
        <row r="1898">
          <cell r="A1898" t="str">
            <v>430528</v>
          </cell>
          <cell r="B1898" t="str">
            <v>新宁县</v>
          </cell>
        </row>
        <row r="1899">
          <cell r="A1899" t="str">
            <v>430529</v>
          </cell>
          <cell r="B1899" t="str">
            <v>城步苗族自治县</v>
          </cell>
        </row>
        <row r="1900">
          <cell r="A1900" t="str">
            <v>430581</v>
          </cell>
          <cell r="B1900" t="str">
            <v>武冈市</v>
          </cell>
        </row>
        <row r="1901">
          <cell r="A1901" t="str">
            <v>430582</v>
          </cell>
          <cell r="B1901" t="str">
            <v>邵东市</v>
          </cell>
        </row>
        <row r="1902">
          <cell r="A1902" t="str">
            <v>430600</v>
          </cell>
          <cell r="B1902" t="str">
            <v>岳阳市本级</v>
          </cell>
        </row>
        <row r="1903">
          <cell r="A1903" t="str">
            <v>430602</v>
          </cell>
          <cell r="B1903" t="str">
            <v>岳阳楼区</v>
          </cell>
        </row>
        <row r="1904">
          <cell r="A1904" t="str">
            <v>430603</v>
          </cell>
          <cell r="B1904" t="str">
            <v>云溪区</v>
          </cell>
        </row>
        <row r="1905">
          <cell r="A1905" t="str">
            <v>430611</v>
          </cell>
          <cell r="B1905" t="str">
            <v>君山区</v>
          </cell>
        </row>
        <row r="1906">
          <cell r="A1906" t="str">
            <v>430621</v>
          </cell>
          <cell r="B1906" t="str">
            <v>岳阳县</v>
          </cell>
        </row>
        <row r="1907">
          <cell r="A1907" t="str">
            <v>430623</v>
          </cell>
          <cell r="B1907" t="str">
            <v>华容县</v>
          </cell>
        </row>
        <row r="1908">
          <cell r="A1908" t="str">
            <v>430624</v>
          </cell>
          <cell r="B1908" t="str">
            <v>湘阴县</v>
          </cell>
        </row>
        <row r="1909">
          <cell r="A1909" t="str">
            <v>430626</v>
          </cell>
          <cell r="B1909" t="str">
            <v>平江县</v>
          </cell>
        </row>
        <row r="1910">
          <cell r="A1910" t="str">
            <v>430681</v>
          </cell>
          <cell r="B1910" t="str">
            <v>汨罗市</v>
          </cell>
        </row>
        <row r="1911">
          <cell r="A1911" t="str">
            <v>430682</v>
          </cell>
          <cell r="B1911" t="str">
            <v>临湘市</v>
          </cell>
        </row>
        <row r="1912">
          <cell r="A1912" t="str">
            <v>430700</v>
          </cell>
          <cell r="B1912" t="str">
            <v>常德市本级</v>
          </cell>
        </row>
        <row r="1913">
          <cell r="A1913" t="str">
            <v>430702</v>
          </cell>
          <cell r="B1913" t="str">
            <v>武陵区</v>
          </cell>
        </row>
        <row r="1914">
          <cell r="A1914" t="str">
            <v>430703</v>
          </cell>
          <cell r="B1914" t="str">
            <v>鼎城区</v>
          </cell>
        </row>
        <row r="1915">
          <cell r="A1915" t="str">
            <v>430721</v>
          </cell>
          <cell r="B1915" t="str">
            <v>安乡县</v>
          </cell>
        </row>
        <row r="1916">
          <cell r="A1916" t="str">
            <v>430722</v>
          </cell>
          <cell r="B1916" t="str">
            <v>汉寿县</v>
          </cell>
        </row>
        <row r="1917">
          <cell r="A1917" t="str">
            <v>430723</v>
          </cell>
          <cell r="B1917" t="str">
            <v>澧县</v>
          </cell>
        </row>
        <row r="1918">
          <cell r="A1918" t="str">
            <v>430724</v>
          </cell>
          <cell r="B1918" t="str">
            <v>临澧县</v>
          </cell>
        </row>
        <row r="1919">
          <cell r="A1919" t="str">
            <v>430725</v>
          </cell>
          <cell r="B1919" t="str">
            <v>桃源县</v>
          </cell>
        </row>
        <row r="1920">
          <cell r="A1920" t="str">
            <v>430726</v>
          </cell>
          <cell r="B1920" t="str">
            <v>石门县</v>
          </cell>
        </row>
        <row r="1921">
          <cell r="A1921" t="str">
            <v>430781</v>
          </cell>
          <cell r="B1921" t="str">
            <v>津市市</v>
          </cell>
        </row>
        <row r="1922">
          <cell r="A1922" t="str">
            <v>430800</v>
          </cell>
          <cell r="B1922" t="str">
            <v>张家界市本级</v>
          </cell>
        </row>
        <row r="1923">
          <cell r="A1923" t="str">
            <v>430802</v>
          </cell>
          <cell r="B1923" t="str">
            <v>永定区</v>
          </cell>
        </row>
        <row r="1924">
          <cell r="A1924" t="str">
            <v>430811</v>
          </cell>
          <cell r="B1924" t="str">
            <v>武陵源区</v>
          </cell>
        </row>
        <row r="1925">
          <cell r="A1925" t="str">
            <v>430821</v>
          </cell>
          <cell r="B1925" t="str">
            <v>慈利县</v>
          </cell>
        </row>
        <row r="1926">
          <cell r="A1926" t="str">
            <v>430822</v>
          </cell>
          <cell r="B1926" t="str">
            <v>桑植县</v>
          </cell>
        </row>
        <row r="1927">
          <cell r="A1927" t="str">
            <v>430900</v>
          </cell>
          <cell r="B1927" t="str">
            <v>益阳市本级</v>
          </cell>
        </row>
        <row r="1928">
          <cell r="A1928" t="str">
            <v>430902</v>
          </cell>
          <cell r="B1928" t="str">
            <v>资阳区</v>
          </cell>
        </row>
        <row r="1929">
          <cell r="A1929" t="str">
            <v>430903</v>
          </cell>
          <cell r="B1929" t="str">
            <v>赫山区</v>
          </cell>
        </row>
        <row r="1930">
          <cell r="A1930" t="str">
            <v>430921</v>
          </cell>
          <cell r="B1930" t="str">
            <v>南县</v>
          </cell>
        </row>
        <row r="1931">
          <cell r="A1931" t="str">
            <v>430922</v>
          </cell>
          <cell r="B1931" t="str">
            <v>桃江县</v>
          </cell>
        </row>
        <row r="1932">
          <cell r="A1932" t="str">
            <v>430923</v>
          </cell>
          <cell r="B1932" t="str">
            <v>安化县</v>
          </cell>
        </row>
        <row r="1933">
          <cell r="A1933" t="str">
            <v>430981</v>
          </cell>
          <cell r="B1933" t="str">
            <v>沅江市</v>
          </cell>
        </row>
        <row r="1934">
          <cell r="A1934" t="str">
            <v>431000</v>
          </cell>
          <cell r="B1934" t="str">
            <v>郴州市本级</v>
          </cell>
        </row>
        <row r="1935">
          <cell r="A1935" t="str">
            <v>431002</v>
          </cell>
          <cell r="B1935" t="str">
            <v>北湖区</v>
          </cell>
        </row>
        <row r="1936">
          <cell r="A1936" t="str">
            <v>431003</v>
          </cell>
          <cell r="B1936" t="str">
            <v>苏仙区</v>
          </cell>
        </row>
        <row r="1937">
          <cell r="A1937" t="str">
            <v>431021</v>
          </cell>
          <cell r="B1937" t="str">
            <v>桂阳县</v>
          </cell>
        </row>
        <row r="1938">
          <cell r="A1938" t="str">
            <v>431022</v>
          </cell>
          <cell r="B1938" t="str">
            <v>宜章县</v>
          </cell>
        </row>
        <row r="1939">
          <cell r="A1939" t="str">
            <v>431023</v>
          </cell>
          <cell r="B1939" t="str">
            <v>永兴县</v>
          </cell>
        </row>
        <row r="1940">
          <cell r="A1940" t="str">
            <v>431024</v>
          </cell>
          <cell r="B1940" t="str">
            <v>嘉禾县</v>
          </cell>
        </row>
        <row r="1941">
          <cell r="A1941" t="str">
            <v>431025</v>
          </cell>
          <cell r="B1941" t="str">
            <v>临武县</v>
          </cell>
        </row>
        <row r="1942">
          <cell r="A1942" t="str">
            <v>431026</v>
          </cell>
          <cell r="B1942" t="str">
            <v>汝城县</v>
          </cell>
        </row>
        <row r="1943">
          <cell r="A1943" t="str">
            <v>431027</v>
          </cell>
          <cell r="B1943" t="str">
            <v>桂东县</v>
          </cell>
        </row>
        <row r="1944">
          <cell r="A1944" t="str">
            <v>431028</v>
          </cell>
          <cell r="B1944" t="str">
            <v>安仁县</v>
          </cell>
        </row>
        <row r="1945">
          <cell r="A1945" t="str">
            <v>431081</v>
          </cell>
          <cell r="B1945" t="str">
            <v>资兴市</v>
          </cell>
        </row>
        <row r="1946">
          <cell r="A1946" t="str">
            <v>431100</v>
          </cell>
          <cell r="B1946" t="str">
            <v>永州市本级</v>
          </cell>
        </row>
        <row r="1947">
          <cell r="A1947" t="str">
            <v>431102</v>
          </cell>
          <cell r="B1947" t="str">
            <v>零陵区</v>
          </cell>
        </row>
        <row r="1948">
          <cell r="A1948" t="str">
            <v>431103</v>
          </cell>
          <cell r="B1948" t="str">
            <v>冷水滩区</v>
          </cell>
        </row>
        <row r="1949">
          <cell r="A1949" t="str">
            <v>431122</v>
          </cell>
          <cell r="B1949" t="str">
            <v>东安县</v>
          </cell>
        </row>
        <row r="1950">
          <cell r="A1950" t="str">
            <v>431123</v>
          </cell>
          <cell r="B1950" t="str">
            <v>双牌县</v>
          </cell>
        </row>
        <row r="1951">
          <cell r="A1951" t="str">
            <v>431124</v>
          </cell>
          <cell r="B1951" t="str">
            <v>道县</v>
          </cell>
        </row>
        <row r="1952">
          <cell r="A1952" t="str">
            <v>431125</v>
          </cell>
          <cell r="B1952" t="str">
            <v>江永县</v>
          </cell>
        </row>
        <row r="1953">
          <cell r="A1953" t="str">
            <v>431126</v>
          </cell>
          <cell r="B1953" t="str">
            <v>宁远县</v>
          </cell>
        </row>
        <row r="1954">
          <cell r="A1954" t="str">
            <v>431127</v>
          </cell>
          <cell r="B1954" t="str">
            <v>蓝山县</v>
          </cell>
        </row>
        <row r="1955">
          <cell r="A1955" t="str">
            <v>431128</v>
          </cell>
          <cell r="B1955" t="str">
            <v>新田县</v>
          </cell>
        </row>
        <row r="1956">
          <cell r="A1956" t="str">
            <v>431129</v>
          </cell>
          <cell r="B1956" t="str">
            <v>江华瑶族自治县</v>
          </cell>
        </row>
        <row r="1957">
          <cell r="A1957" t="str">
            <v>431181</v>
          </cell>
          <cell r="B1957" t="str">
            <v>祁阳市</v>
          </cell>
        </row>
        <row r="1958">
          <cell r="A1958" t="str">
            <v>431200</v>
          </cell>
          <cell r="B1958" t="str">
            <v>怀化市本级</v>
          </cell>
        </row>
        <row r="1959">
          <cell r="A1959" t="str">
            <v>431202</v>
          </cell>
          <cell r="B1959" t="str">
            <v>鹤城区</v>
          </cell>
        </row>
        <row r="1960">
          <cell r="A1960" t="str">
            <v>431221</v>
          </cell>
          <cell r="B1960" t="str">
            <v>中方县</v>
          </cell>
        </row>
        <row r="1961">
          <cell r="A1961" t="str">
            <v>431222</v>
          </cell>
          <cell r="B1961" t="str">
            <v>沅陵县</v>
          </cell>
        </row>
        <row r="1962">
          <cell r="A1962" t="str">
            <v>431223</v>
          </cell>
          <cell r="B1962" t="str">
            <v>辰溪县</v>
          </cell>
        </row>
        <row r="1963">
          <cell r="A1963" t="str">
            <v>431224</v>
          </cell>
          <cell r="B1963" t="str">
            <v>溆浦县</v>
          </cell>
        </row>
        <row r="1964">
          <cell r="A1964" t="str">
            <v>431225</v>
          </cell>
          <cell r="B1964" t="str">
            <v>会同县</v>
          </cell>
        </row>
        <row r="1965">
          <cell r="A1965" t="str">
            <v>431226</v>
          </cell>
          <cell r="B1965" t="str">
            <v>麻阳苗族自治县</v>
          </cell>
        </row>
        <row r="1966">
          <cell r="A1966" t="str">
            <v>431227</v>
          </cell>
          <cell r="B1966" t="str">
            <v>新晃侗族自治县</v>
          </cell>
        </row>
        <row r="1967">
          <cell r="A1967" t="str">
            <v>431228</v>
          </cell>
          <cell r="B1967" t="str">
            <v>芷江侗族自治县</v>
          </cell>
        </row>
        <row r="1968">
          <cell r="A1968" t="str">
            <v>431229</v>
          </cell>
          <cell r="B1968" t="str">
            <v>靖州苗族侗族自治县</v>
          </cell>
        </row>
        <row r="1969">
          <cell r="A1969" t="str">
            <v>431230</v>
          </cell>
          <cell r="B1969" t="str">
            <v>通道侗族自治县</v>
          </cell>
        </row>
        <row r="1970">
          <cell r="A1970" t="str">
            <v>431281</v>
          </cell>
          <cell r="B1970" t="str">
            <v>洪江市</v>
          </cell>
        </row>
        <row r="1971">
          <cell r="A1971" t="str">
            <v>431300</v>
          </cell>
          <cell r="B1971" t="str">
            <v>娄底市本级</v>
          </cell>
        </row>
        <row r="1972">
          <cell r="A1972" t="str">
            <v>431302</v>
          </cell>
          <cell r="B1972" t="str">
            <v>娄星区</v>
          </cell>
        </row>
        <row r="1973">
          <cell r="A1973" t="str">
            <v>431321</v>
          </cell>
          <cell r="B1973" t="str">
            <v>双峰县</v>
          </cell>
        </row>
        <row r="1974">
          <cell r="A1974" t="str">
            <v>431322</v>
          </cell>
          <cell r="B1974" t="str">
            <v>新化县</v>
          </cell>
        </row>
        <row r="1975">
          <cell r="A1975" t="str">
            <v>431381</v>
          </cell>
          <cell r="B1975" t="str">
            <v>冷水江市</v>
          </cell>
        </row>
        <row r="1976">
          <cell r="A1976" t="str">
            <v>431382</v>
          </cell>
          <cell r="B1976" t="str">
            <v>涟源市</v>
          </cell>
        </row>
        <row r="1977">
          <cell r="A1977" t="str">
            <v>433100</v>
          </cell>
          <cell r="B1977" t="str">
            <v>湘西土家族苗族自治州本级</v>
          </cell>
        </row>
        <row r="1978">
          <cell r="A1978" t="str">
            <v>433101</v>
          </cell>
          <cell r="B1978" t="str">
            <v>吉首市</v>
          </cell>
        </row>
        <row r="1979">
          <cell r="A1979" t="str">
            <v>433122</v>
          </cell>
          <cell r="B1979" t="str">
            <v>泸溪县</v>
          </cell>
        </row>
        <row r="1980">
          <cell r="A1980" t="str">
            <v>433123</v>
          </cell>
          <cell r="B1980" t="str">
            <v>凤凰县</v>
          </cell>
        </row>
        <row r="1981">
          <cell r="A1981" t="str">
            <v>433124</v>
          </cell>
          <cell r="B1981" t="str">
            <v>花垣县</v>
          </cell>
        </row>
        <row r="1982">
          <cell r="A1982" t="str">
            <v>433125</v>
          </cell>
          <cell r="B1982" t="str">
            <v>保靖县</v>
          </cell>
        </row>
        <row r="1983">
          <cell r="A1983" t="str">
            <v>433126</v>
          </cell>
          <cell r="B1983" t="str">
            <v>古丈县</v>
          </cell>
        </row>
        <row r="1984">
          <cell r="A1984" t="str">
            <v>433127</v>
          </cell>
          <cell r="B1984" t="str">
            <v>永顺县</v>
          </cell>
        </row>
        <row r="1985">
          <cell r="A1985" t="str">
            <v>433130</v>
          </cell>
          <cell r="B1985" t="str">
            <v>龙山县</v>
          </cell>
        </row>
        <row r="1986">
          <cell r="A1986" t="str">
            <v>440000</v>
          </cell>
          <cell r="B1986" t="str">
            <v>广东省本级</v>
          </cell>
        </row>
        <row r="1987">
          <cell r="A1987" t="str">
            <v>440100</v>
          </cell>
          <cell r="B1987" t="str">
            <v>广州市本级</v>
          </cell>
        </row>
        <row r="1988">
          <cell r="A1988" t="str">
            <v>440103</v>
          </cell>
          <cell r="B1988" t="str">
            <v>荔湾区</v>
          </cell>
        </row>
        <row r="1989">
          <cell r="A1989" t="str">
            <v>440104</v>
          </cell>
          <cell r="B1989" t="str">
            <v>越秀区</v>
          </cell>
        </row>
        <row r="1990">
          <cell r="A1990" t="str">
            <v>440105</v>
          </cell>
          <cell r="B1990" t="str">
            <v>海珠区</v>
          </cell>
        </row>
        <row r="1991">
          <cell r="A1991" t="str">
            <v>440106</v>
          </cell>
          <cell r="B1991" t="str">
            <v>天河区</v>
          </cell>
        </row>
        <row r="1992">
          <cell r="A1992" t="str">
            <v>440111</v>
          </cell>
          <cell r="B1992" t="str">
            <v>白云区</v>
          </cell>
        </row>
        <row r="1993">
          <cell r="A1993" t="str">
            <v>440112</v>
          </cell>
          <cell r="B1993" t="str">
            <v>黄埔区</v>
          </cell>
        </row>
        <row r="1994">
          <cell r="A1994" t="str">
            <v>440113</v>
          </cell>
          <cell r="B1994" t="str">
            <v>番禺区</v>
          </cell>
        </row>
        <row r="1995">
          <cell r="A1995" t="str">
            <v>440114</v>
          </cell>
          <cell r="B1995" t="str">
            <v>花都区</v>
          </cell>
        </row>
        <row r="1996">
          <cell r="A1996" t="str">
            <v>440115</v>
          </cell>
          <cell r="B1996" t="str">
            <v>南沙区</v>
          </cell>
        </row>
        <row r="1997">
          <cell r="A1997" t="str">
            <v>440117</v>
          </cell>
          <cell r="B1997" t="str">
            <v>从化区</v>
          </cell>
        </row>
        <row r="1998">
          <cell r="A1998" t="str">
            <v>440118</v>
          </cell>
          <cell r="B1998" t="str">
            <v>增城区</v>
          </cell>
        </row>
        <row r="1999">
          <cell r="A1999" t="str">
            <v>440200</v>
          </cell>
          <cell r="B1999" t="str">
            <v>韶关市本级</v>
          </cell>
        </row>
        <row r="2000">
          <cell r="A2000" t="str">
            <v>440203</v>
          </cell>
          <cell r="B2000" t="str">
            <v>武江区</v>
          </cell>
        </row>
        <row r="2001">
          <cell r="A2001" t="str">
            <v>440204</v>
          </cell>
          <cell r="B2001" t="str">
            <v>浈江区</v>
          </cell>
        </row>
        <row r="2002">
          <cell r="A2002" t="str">
            <v>440205</v>
          </cell>
          <cell r="B2002" t="str">
            <v>曲江区</v>
          </cell>
        </row>
        <row r="2003">
          <cell r="A2003" t="str">
            <v>440222</v>
          </cell>
          <cell r="B2003" t="str">
            <v>始兴县</v>
          </cell>
        </row>
        <row r="2004">
          <cell r="A2004" t="str">
            <v>440224</v>
          </cell>
          <cell r="B2004" t="str">
            <v>仁化县</v>
          </cell>
        </row>
        <row r="2005">
          <cell r="A2005" t="str">
            <v>440229</v>
          </cell>
          <cell r="B2005" t="str">
            <v>翁源县</v>
          </cell>
        </row>
        <row r="2006">
          <cell r="A2006" t="str">
            <v>440232</v>
          </cell>
          <cell r="B2006" t="str">
            <v>乳源瑶族自治县</v>
          </cell>
        </row>
        <row r="2007">
          <cell r="A2007" t="str">
            <v>440233</v>
          </cell>
          <cell r="B2007" t="str">
            <v>新丰县</v>
          </cell>
        </row>
        <row r="2008">
          <cell r="A2008" t="str">
            <v>440281</v>
          </cell>
          <cell r="B2008" t="str">
            <v>乐昌市</v>
          </cell>
        </row>
        <row r="2009">
          <cell r="A2009" t="str">
            <v>440282</v>
          </cell>
          <cell r="B2009" t="str">
            <v>南雄市</v>
          </cell>
        </row>
        <row r="2010">
          <cell r="A2010" t="str">
            <v>440300</v>
          </cell>
          <cell r="B2010" t="str">
            <v>深圳市本级</v>
          </cell>
        </row>
        <row r="2011">
          <cell r="A2011" t="str">
            <v>440303</v>
          </cell>
          <cell r="B2011" t="str">
            <v>罗湖区</v>
          </cell>
        </row>
        <row r="2012">
          <cell r="A2012" t="str">
            <v>440304</v>
          </cell>
          <cell r="B2012" t="str">
            <v>福田区</v>
          </cell>
        </row>
        <row r="2013">
          <cell r="A2013" t="str">
            <v>440305</v>
          </cell>
          <cell r="B2013" t="str">
            <v>南山区</v>
          </cell>
        </row>
        <row r="2014">
          <cell r="A2014" t="str">
            <v>440306</v>
          </cell>
          <cell r="B2014" t="str">
            <v>宝安区</v>
          </cell>
        </row>
        <row r="2015">
          <cell r="A2015" t="str">
            <v>440307</v>
          </cell>
          <cell r="B2015" t="str">
            <v>龙岗区</v>
          </cell>
        </row>
        <row r="2016">
          <cell r="A2016" t="str">
            <v>440308</v>
          </cell>
          <cell r="B2016" t="str">
            <v>盐田区</v>
          </cell>
        </row>
        <row r="2017">
          <cell r="A2017" t="str">
            <v>440309</v>
          </cell>
          <cell r="B2017" t="str">
            <v>龙华区</v>
          </cell>
        </row>
        <row r="2018">
          <cell r="A2018" t="str">
            <v>440310</v>
          </cell>
          <cell r="B2018" t="str">
            <v>坪山区</v>
          </cell>
        </row>
        <row r="2019">
          <cell r="A2019" t="str">
            <v>440311</v>
          </cell>
          <cell r="B2019" t="str">
            <v>光明区</v>
          </cell>
        </row>
        <row r="2020">
          <cell r="A2020" t="str">
            <v>440400</v>
          </cell>
          <cell r="B2020" t="str">
            <v>珠海市本级</v>
          </cell>
        </row>
        <row r="2021">
          <cell r="A2021" t="str">
            <v>440402</v>
          </cell>
          <cell r="B2021" t="str">
            <v>香洲区</v>
          </cell>
        </row>
        <row r="2022">
          <cell r="A2022" t="str">
            <v>440403</v>
          </cell>
          <cell r="B2022" t="str">
            <v>斗门区</v>
          </cell>
        </row>
        <row r="2023">
          <cell r="A2023" t="str">
            <v>440404</v>
          </cell>
          <cell r="B2023" t="str">
            <v>金湾区</v>
          </cell>
        </row>
        <row r="2024">
          <cell r="A2024" t="str">
            <v>440500</v>
          </cell>
          <cell r="B2024" t="str">
            <v>汕头市本级</v>
          </cell>
        </row>
        <row r="2025">
          <cell r="A2025" t="str">
            <v>440507</v>
          </cell>
          <cell r="B2025" t="str">
            <v>龙湖区</v>
          </cell>
        </row>
        <row r="2026">
          <cell r="A2026" t="str">
            <v>440511</v>
          </cell>
          <cell r="B2026" t="str">
            <v>金平区</v>
          </cell>
        </row>
        <row r="2027">
          <cell r="A2027" t="str">
            <v>440512</v>
          </cell>
          <cell r="B2027" t="str">
            <v>濠江区</v>
          </cell>
        </row>
        <row r="2028">
          <cell r="A2028" t="str">
            <v>440513</v>
          </cell>
          <cell r="B2028" t="str">
            <v>潮阳区</v>
          </cell>
        </row>
        <row r="2029">
          <cell r="A2029" t="str">
            <v>440514</v>
          </cell>
          <cell r="B2029" t="str">
            <v>潮南区</v>
          </cell>
        </row>
        <row r="2030">
          <cell r="A2030" t="str">
            <v>440515</v>
          </cell>
          <cell r="B2030" t="str">
            <v>澄海区</v>
          </cell>
        </row>
        <row r="2031">
          <cell r="A2031" t="str">
            <v>440523</v>
          </cell>
          <cell r="B2031" t="str">
            <v>南澳县</v>
          </cell>
        </row>
        <row r="2032">
          <cell r="A2032" t="str">
            <v>440600</v>
          </cell>
          <cell r="B2032" t="str">
            <v>佛山市本级</v>
          </cell>
        </row>
        <row r="2033">
          <cell r="A2033" t="str">
            <v>440604</v>
          </cell>
          <cell r="B2033" t="str">
            <v>禅城区</v>
          </cell>
        </row>
        <row r="2034">
          <cell r="A2034" t="str">
            <v>440605</v>
          </cell>
          <cell r="B2034" t="str">
            <v>南海区</v>
          </cell>
        </row>
        <row r="2035">
          <cell r="A2035" t="str">
            <v>440606</v>
          </cell>
          <cell r="B2035" t="str">
            <v>顺德区</v>
          </cell>
        </row>
        <row r="2036">
          <cell r="A2036" t="str">
            <v>440607</v>
          </cell>
          <cell r="B2036" t="str">
            <v>三水区</v>
          </cell>
        </row>
        <row r="2037">
          <cell r="A2037" t="str">
            <v>440608</v>
          </cell>
          <cell r="B2037" t="str">
            <v>高明区</v>
          </cell>
        </row>
        <row r="2038">
          <cell r="A2038" t="str">
            <v>440700</v>
          </cell>
          <cell r="B2038" t="str">
            <v>江门市本级</v>
          </cell>
        </row>
        <row r="2039">
          <cell r="A2039" t="str">
            <v>440703</v>
          </cell>
          <cell r="B2039" t="str">
            <v>蓬江区</v>
          </cell>
        </row>
        <row r="2040">
          <cell r="A2040" t="str">
            <v>440704</v>
          </cell>
          <cell r="B2040" t="str">
            <v>江海区</v>
          </cell>
        </row>
        <row r="2041">
          <cell r="A2041" t="str">
            <v>440705</v>
          </cell>
          <cell r="B2041" t="str">
            <v>新会区</v>
          </cell>
        </row>
        <row r="2042">
          <cell r="A2042" t="str">
            <v>440781</v>
          </cell>
          <cell r="B2042" t="str">
            <v>台山市</v>
          </cell>
        </row>
        <row r="2043">
          <cell r="A2043" t="str">
            <v>440783</v>
          </cell>
          <cell r="B2043" t="str">
            <v>开平市</v>
          </cell>
        </row>
        <row r="2044">
          <cell r="A2044" t="str">
            <v>440784</v>
          </cell>
          <cell r="B2044" t="str">
            <v>鹤山市</v>
          </cell>
        </row>
        <row r="2045">
          <cell r="A2045" t="str">
            <v>440785</v>
          </cell>
          <cell r="B2045" t="str">
            <v>恩平市</v>
          </cell>
        </row>
        <row r="2046">
          <cell r="A2046" t="str">
            <v>440800</v>
          </cell>
          <cell r="B2046" t="str">
            <v>湛江市本级</v>
          </cell>
        </row>
        <row r="2047">
          <cell r="A2047" t="str">
            <v>440802</v>
          </cell>
          <cell r="B2047" t="str">
            <v>赤坎区</v>
          </cell>
        </row>
        <row r="2048">
          <cell r="A2048" t="str">
            <v>440803</v>
          </cell>
          <cell r="B2048" t="str">
            <v>霞山区</v>
          </cell>
        </row>
        <row r="2049">
          <cell r="A2049" t="str">
            <v>440804</v>
          </cell>
          <cell r="B2049" t="str">
            <v>坡头区</v>
          </cell>
        </row>
        <row r="2050">
          <cell r="A2050" t="str">
            <v>440811</v>
          </cell>
          <cell r="B2050" t="str">
            <v>麻章区</v>
          </cell>
        </row>
        <row r="2051">
          <cell r="A2051" t="str">
            <v>440823</v>
          </cell>
          <cell r="B2051" t="str">
            <v>遂溪县</v>
          </cell>
        </row>
        <row r="2052">
          <cell r="A2052" t="str">
            <v>440825</v>
          </cell>
          <cell r="B2052" t="str">
            <v>徐闻县</v>
          </cell>
        </row>
        <row r="2053">
          <cell r="A2053" t="str">
            <v>440881</v>
          </cell>
          <cell r="B2053" t="str">
            <v>廉江市</v>
          </cell>
        </row>
        <row r="2054">
          <cell r="A2054" t="str">
            <v>440882</v>
          </cell>
          <cell r="B2054" t="str">
            <v>雷州市</v>
          </cell>
        </row>
        <row r="2055">
          <cell r="A2055" t="str">
            <v>440883</v>
          </cell>
          <cell r="B2055" t="str">
            <v>吴川市</v>
          </cell>
        </row>
        <row r="2056">
          <cell r="A2056" t="str">
            <v>440900</v>
          </cell>
          <cell r="B2056" t="str">
            <v>茂名市本级</v>
          </cell>
        </row>
        <row r="2057">
          <cell r="A2057" t="str">
            <v>440902</v>
          </cell>
          <cell r="B2057" t="str">
            <v>茂南区</v>
          </cell>
        </row>
        <row r="2058">
          <cell r="A2058" t="str">
            <v>440904</v>
          </cell>
          <cell r="B2058" t="str">
            <v>电白区</v>
          </cell>
        </row>
        <row r="2059">
          <cell r="A2059" t="str">
            <v>440981</v>
          </cell>
          <cell r="B2059" t="str">
            <v>高州市</v>
          </cell>
        </row>
        <row r="2060">
          <cell r="A2060" t="str">
            <v>440982</v>
          </cell>
          <cell r="B2060" t="str">
            <v>化州市</v>
          </cell>
        </row>
        <row r="2061">
          <cell r="A2061" t="str">
            <v>440983</v>
          </cell>
          <cell r="B2061" t="str">
            <v>信宜市</v>
          </cell>
        </row>
        <row r="2062">
          <cell r="A2062" t="str">
            <v>441200</v>
          </cell>
          <cell r="B2062" t="str">
            <v>肇庆市本级</v>
          </cell>
        </row>
        <row r="2063">
          <cell r="A2063" t="str">
            <v>441202</v>
          </cell>
          <cell r="B2063" t="str">
            <v>端州区</v>
          </cell>
        </row>
        <row r="2064">
          <cell r="A2064" t="str">
            <v>441203</v>
          </cell>
          <cell r="B2064" t="str">
            <v>鼎湖区</v>
          </cell>
        </row>
        <row r="2065">
          <cell r="A2065" t="str">
            <v>441204</v>
          </cell>
          <cell r="B2065" t="str">
            <v>高要区</v>
          </cell>
        </row>
        <row r="2066">
          <cell r="A2066" t="str">
            <v>441223</v>
          </cell>
          <cell r="B2066" t="str">
            <v>广宁县</v>
          </cell>
        </row>
        <row r="2067">
          <cell r="A2067" t="str">
            <v>441224</v>
          </cell>
          <cell r="B2067" t="str">
            <v>怀集县</v>
          </cell>
        </row>
        <row r="2068">
          <cell r="A2068" t="str">
            <v>441225</v>
          </cell>
          <cell r="B2068" t="str">
            <v>封开县</v>
          </cell>
        </row>
        <row r="2069">
          <cell r="A2069" t="str">
            <v>441226</v>
          </cell>
          <cell r="B2069" t="str">
            <v>德庆县</v>
          </cell>
        </row>
        <row r="2070">
          <cell r="A2070" t="str">
            <v>441284</v>
          </cell>
          <cell r="B2070" t="str">
            <v>四会市</v>
          </cell>
        </row>
        <row r="2071">
          <cell r="A2071" t="str">
            <v>441300</v>
          </cell>
          <cell r="B2071" t="str">
            <v>惠州市本级</v>
          </cell>
        </row>
        <row r="2072">
          <cell r="A2072" t="str">
            <v>441302</v>
          </cell>
          <cell r="B2072" t="str">
            <v>惠城区</v>
          </cell>
        </row>
        <row r="2073">
          <cell r="A2073" t="str">
            <v>441303</v>
          </cell>
          <cell r="B2073" t="str">
            <v>惠阳区</v>
          </cell>
        </row>
        <row r="2074">
          <cell r="A2074" t="str">
            <v>441322</v>
          </cell>
          <cell r="B2074" t="str">
            <v>博罗县</v>
          </cell>
        </row>
        <row r="2075">
          <cell r="A2075" t="str">
            <v>441323</v>
          </cell>
          <cell r="B2075" t="str">
            <v>惠东县</v>
          </cell>
        </row>
        <row r="2076">
          <cell r="A2076" t="str">
            <v>441324</v>
          </cell>
          <cell r="B2076" t="str">
            <v>龙门县</v>
          </cell>
        </row>
        <row r="2077">
          <cell r="A2077" t="str">
            <v>441400</v>
          </cell>
          <cell r="B2077" t="str">
            <v>梅州市本级</v>
          </cell>
        </row>
        <row r="2078">
          <cell r="A2078" t="str">
            <v>441402</v>
          </cell>
          <cell r="B2078" t="str">
            <v>梅江区</v>
          </cell>
        </row>
        <row r="2079">
          <cell r="A2079" t="str">
            <v>441403</v>
          </cell>
          <cell r="B2079" t="str">
            <v>梅县区</v>
          </cell>
        </row>
        <row r="2080">
          <cell r="A2080" t="str">
            <v>441422</v>
          </cell>
          <cell r="B2080" t="str">
            <v>大埔县</v>
          </cell>
        </row>
        <row r="2081">
          <cell r="A2081" t="str">
            <v>441423</v>
          </cell>
          <cell r="B2081" t="str">
            <v>丰顺县</v>
          </cell>
        </row>
        <row r="2082">
          <cell r="A2082" t="str">
            <v>441424</v>
          </cell>
          <cell r="B2082" t="str">
            <v>五华县</v>
          </cell>
        </row>
        <row r="2083">
          <cell r="A2083" t="str">
            <v>441426</v>
          </cell>
          <cell r="B2083" t="str">
            <v>平远县</v>
          </cell>
        </row>
        <row r="2084">
          <cell r="A2084" t="str">
            <v>441427</v>
          </cell>
          <cell r="B2084" t="str">
            <v>蕉岭县</v>
          </cell>
        </row>
        <row r="2085">
          <cell r="A2085" t="str">
            <v>441481</v>
          </cell>
          <cell r="B2085" t="str">
            <v>兴宁市</v>
          </cell>
        </row>
        <row r="2086">
          <cell r="A2086" t="str">
            <v>441500</v>
          </cell>
          <cell r="B2086" t="str">
            <v>汕尾市本级</v>
          </cell>
        </row>
        <row r="2087">
          <cell r="A2087" t="str">
            <v>441502</v>
          </cell>
          <cell r="B2087" t="str">
            <v>城区</v>
          </cell>
        </row>
        <row r="2088">
          <cell r="A2088" t="str">
            <v>441521</v>
          </cell>
          <cell r="B2088" t="str">
            <v>海丰县</v>
          </cell>
        </row>
        <row r="2089">
          <cell r="A2089" t="str">
            <v>441523</v>
          </cell>
          <cell r="B2089" t="str">
            <v>陆河县</v>
          </cell>
        </row>
        <row r="2090">
          <cell r="A2090" t="str">
            <v>441581</v>
          </cell>
          <cell r="B2090" t="str">
            <v>陆丰市</v>
          </cell>
        </row>
        <row r="2091">
          <cell r="A2091" t="str">
            <v>441600</v>
          </cell>
          <cell r="B2091" t="str">
            <v>河源市本级</v>
          </cell>
        </row>
        <row r="2092">
          <cell r="A2092" t="str">
            <v>441602</v>
          </cell>
          <cell r="B2092" t="str">
            <v>源城区</v>
          </cell>
        </row>
        <row r="2093">
          <cell r="A2093" t="str">
            <v>441621</v>
          </cell>
          <cell r="B2093" t="str">
            <v>紫金县</v>
          </cell>
        </row>
        <row r="2094">
          <cell r="A2094" t="str">
            <v>441622</v>
          </cell>
          <cell r="B2094" t="str">
            <v>龙川县</v>
          </cell>
        </row>
        <row r="2095">
          <cell r="A2095" t="str">
            <v>441623</v>
          </cell>
          <cell r="B2095" t="str">
            <v>连平县</v>
          </cell>
        </row>
        <row r="2096">
          <cell r="A2096" t="str">
            <v>441624</v>
          </cell>
          <cell r="B2096" t="str">
            <v>和平县</v>
          </cell>
        </row>
        <row r="2097">
          <cell r="A2097" t="str">
            <v>441625</v>
          </cell>
          <cell r="B2097" t="str">
            <v>东源县</v>
          </cell>
        </row>
        <row r="2098">
          <cell r="A2098" t="str">
            <v>441700</v>
          </cell>
          <cell r="B2098" t="str">
            <v>阳江市本级</v>
          </cell>
        </row>
        <row r="2099">
          <cell r="A2099" t="str">
            <v>441702</v>
          </cell>
          <cell r="B2099" t="str">
            <v>江城区</v>
          </cell>
        </row>
        <row r="2100">
          <cell r="A2100" t="str">
            <v>441704</v>
          </cell>
          <cell r="B2100" t="str">
            <v>阳东区</v>
          </cell>
        </row>
        <row r="2101">
          <cell r="A2101" t="str">
            <v>441721</v>
          </cell>
          <cell r="B2101" t="str">
            <v>阳西县</v>
          </cell>
        </row>
        <row r="2102">
          <cell r="A2102" t="str">
            <v>441781</v>
          </cell>
          <cell r="B2102" t="str">
            <v>阳春市</v>
          </cell>
        </row>
        <row r="2103">
          <cell r="A2103" t="str">
            <v>441800</v>
          </cell>
          <cell r="B2103" t="str">
            <v>清远市本级</v>
          </cell>
        </row>
        <row r="2104">
          <cell r="A2104" t="str">
            <v>441802</v>
          </cell>
          <cell r="B2104" t="str">
            <v>清城区</v>
          </cell>
        </row>
        <row r="2105">
          <cell r="A2105" t="str">
            <v>441803</v>
          </cell>
          <cell r="B2105" t="str">
            <v>清新区</v>
          </cell>
        </row>
        <row r="2106">
          <cell r="A2106" t="str">
            <v>441821</v>
          </cell>
          <cell r="B2106" t="str">
            <v>佛冈县</v>
          </cell>
        </row>
        <row r="2107">
          <cell r="A2107" t="str">
            <v>441823</v>
          </cell>
          <cell r="B2107" t="str">
            <v>阳山县</v>
          </cell>
        </row>
        <row r="2108">
          <cell r="A2108" t="str">
            <v>441825</v>
          </cell>
          <cell r="B2108" t="str">
            <v>连山壮族瑶族自治县</v>
          </cell>
        </row>
        <row r="2109">
          <cell r="A2109" t="str">
            <v>441826</v>
          </cell>
          <cell r="B2109" t="str">
            <v>连南瑶族自治县</v>
          </cell>
        </row>
        <row r="2110">
          <cell r="A2110" t="str">
            <v>441881</v>
          </cell>
          <cell r="B2110" t="str">
            <v>英德市</v>
          </cell>
        </row>
        <row r="2111">
          <cell r="A2111" t="str">
            <v>441882</v>
          </cell>
          <cell r="B2111" t="str">
            <v>连州市</v>
          </cell>
        </row>
        <row r="2112">
          <cell r="A2112" t="str">
            <v>441900</v>
          </cell>
          <cell r="B2112" t="str">
            <v>东莞市本级</v>
          </cell>
        </row>
        <row r="2113">
          <cell r="A2113" t="str">
            <v>442000</v>
          </cell>
          <cell r="B2113" t="str">
            <v>中山市本级</v>
          </cell>
        </row>
        <row r="2114">
          <cell r="A2114" t="str">
            <v>445100</v>
          </cell>
          <cell r="B2114" t="str">
            <v>潮州市本级</v>
          </cell>
        </row>
        <row r="2115">
          <cell r="A2115" t="str">
            <v>445102</v>
          </cell>
          <cell r="B2115" t="str">
            <v>湘桥区</v>
          </cell>
        </row>
        <row r="2116">
          <cell r="A2116" t="str">
            <v>445103</v>
          </cell>
          <cell r="B2116" t="str">
            <v>潮安区</v>
          </cell>
        </row>
        <row r="2117">
          <cell r="A2117" t="str">
            <v>445122</v>
          </cell>
          <cell r="B2117" t="str">
            <v>饶平县</v>
          </cell>
        </row>
        <row r="2118">
          <cell r="A2118" t="str">
            <v>445200</v>
          </cell>
          <cell r="B2118" t="str">
            <v>揭阳市本级</v>
          </cell>
        </row>
        <row r="2119">
          <cell r="A2119" t="str">
            <v>445202</v>
          </cell>
          <cell r="B2119" t="str">
            <v>榕城区</v>
          </cell>
        </row>
        <row r="2120">
          <cell r="A2120" t="str">
            <v>445203</v>
          </cell>
          <cell r="B2120" t="str">
            <v>揭东区</v>
          </cell>
        </row>
        <row r="2121">
          <cell r="A2121" t="str">
            <v>445222</v>
          </cell>
          <cell r="B2121" t="str">
            <v>揭西县</v>
          </cell>
        </row>
        <row r="2122">
          <cell r="A2122" t="str">
            <v>445224</v>
          </cell>
          <cell r="B2122" t="str">
            <v>惠来县</v>
          </cell>
        </row>
        <row r="2123">
          <cell r="A2123" t="str">
            <v>445281</v>
          </cell>
          <cell r="B2123" t="str">
            <v>普宁市</v>
          </cell>
        </row>
        <row r="2124">
          <cell r="A2124" t="str">
            <v>445300</v>
          </cell>
          <cell r="B2124" t="str">
            <v>云浮市本级</v>
          </cell>
        </row>
        <row r="2125">
          <cell r="A2125" t="str">
            <v>445302</v>
          </cell>
          <cell r="B2125" t="str">
            <v>云城区</v>
          </cell>
        </row>
        <row r="2126">
          <cell r="A2126" t="str">
            <v>445303</v>
          </cell>
          <cell r="B2126" t="str">
            <v>云安区</v>
          </cell>
        </row>
        <row r="2127">
          <cell r="A2127" t="str">
            <v>445321</v>
          </cell>
          <cell r="B2127" t="str">
            <v>新兴县</v>
          </cell>
        </row>
        <row r="2128">
          <cell r="A2128" t="str">
            <v>445322</v>
          </cell>
          <cell r="B2128" t="str">
            <v>郁南县</v>
          </cell>
        </row>
        <row r="2129">
          <cell r="A2129" t="str">
            <v>445381</v>
          </cell>
          <cell r="B2129" t="str">
            <v>罗定市</v>
          </cell>
        </row>
        <row r="2130">
          <cell r="A2130" t="str">
            <v>450000</v>
          </cell>
          <cell r="B2130" t="str">
            <v>广西壮族自治区本级</v>
          </cell>
        </row>
        <row r="2131">
          <cell r="A2131" t="str">
            <v>450100</v>
          </cell>
          <cell r="B2131" t="str">
            <v>南宁市本级</v>
          </cell>
        </row>
        <row r="2132">
          <cell r="A2132" t="str">
            <v>450102</v>
          </cell>
          <cell r="B2132" t="str">
            <v>兴宁区</v>
          </cell>
        </row>
        <row r="2133">
          <cell r="A2133" t="str">
            <v>450103</v>
          </cell>
          <cell r="B2133" t="str">
            <v>青秀区</v>
          </cell>
        </row>
        <row r="2134">
          <cell r="A2134" t="str">
            <v>450105</v>
          </cell>
          <cell r="B2134" t="str">
            <v>江南区</v>
          </cell>
        </row>
        <row r="2135">
          <cell r="A2135" t="str">
            <v>450107</v>
          </cell>
          <cell r="B2135" t="str">
            <v>西乡塘区</v>
          </cell>
        </row>
        <row r="2136">
          <cell r="A2136" t="str">
            <v>450108</v>
          </cell>
          <cell r="B2136" t="str">
            <v>良庆区</v>
          </cell>
        </row>
        <row r="2137">
          <cell r="A2137" t="str">
            <v>450109</v>
          </cell>
          <cell r="B2137" t="str">
            <v>邕宁区</v>
          </cell>
        </row>
        <row r="2138">
          <cell r="A2138" t="str">
            <v>450110</v>
          </cell>
          <cell r="B2138" t="str">
            <v>武鸣区</v>
          </cell>
        </row>
        <row r="2139">
          <cell r="A2139" t="str">
            <v>450123</v>
          </cell>
          <cell r="B2139" t="str">
            <v>隆安县</v>
          </cell>
        </row>
        <row r="2140">
          <cell r="A2140" t="str">
            <v>450124</v>
          </cell>
          <cell r="B2140" t="str">
            <v>马山县</v>
          </cell>
        </row>
        <row r="2141">
          <cell r="A2141" t="str">
            <v>450125</v>
          </cell>
          <cell r="B2141" t="str">
            <v>上林县</v>
          </cell>
        </row>
        <row r="2142">
          <cell r="A2142" t="str">
            <v>450126</v>
          </cell>
          <cell r="B2142" t="str">
            <v>宾阳县</v>
          </cell>
        </row>
        <row r="2143">
          <cell r="A2143" t="str">
            <v>450181</v>
          </cell>
          <cell r="B2143" t="str">
            <v>横州市</v>
          </cell>
        </row>
        <row r="2144">
          <cell r="A2144" t="str">
            <v>450200</v>
          </cell>
          <cell r="B2144" t="str">
            <v>柳州市本级</v>
          </cell>
        </row>
        <row r="2145">
          <cell r="A2145" t="str">
            <v>450202</v>
          </cell>
          <cell r="B2145" t="str">
            <v>城中区</v>
          </cell>
        </row>
        <row r="2146">
          <cell r="A2146" t="str">
            <v>450203</v>
          </cell>
          <cell r="B2146" t="str">
            <v>鱼峰区</v>
          </cell>
        </row>
        <row r="2147">
          <cell r="A2147" t="str">
            <v>450204</v>
          </cell>
          <cell r="B2147" t="str">
            <v>柳南区</v>
          </cell>
        </row>
        <row r="2148">
          <cell r="A2148" t="str">
            <v>450205</v>
          </cell>
          <cell r="B2148" t="str">
            <v>柳北区</v>
          </cell>
        </row>
        <row r="2149">
          <cell r="A2149" t="str">
            <v>450206</v>
          </cell>
          <cell r="B2149" t="str">
            <v>柳江区</v>
          </cell>
        </row>
        <row r="2150">
          <cell r="A2150" t="str">
            <v>450222</v>
          </cell>
          <cell r="B2150" t="str">
            <v>柳城县</v>
          </cell>
        </row>
        <row r="2151">
          <cell r="A2151" t="str">
            <v>450223</v>
          </cell>
          <cell r="B2151" t="str">
            <v>鹿寨县</v>
          </cell>
        </row>
        <row r="2152">
          <cell r="A2152" t="str">
            <v>450224</v>
          </cell>
          <cell r="B2152" t="str">
            <v>融安县</v>
          </cell>
        </row>
        <row r="2153">
          <cell r="A2153" t="str">
            <v>450225</v>
          </cell>
          <cell r="B2153" t="str">
            <v>融水苗族自治县</v>
          </cell>
        </row>
        <row r="2154">
          <cell r="A2154" t="str">
            <v>450226</v>
          </cell>
          <cell r="B2154" t="str">
            <v>三江侗族自治县</v>
          </cell>
        </row>
        <row r="2155">
          <cell r="A2155" t="str">
            <v>450300</v>
          </cell>
          <cell r="B2155" t="str">
            <v>桂林市本级</v>
          </cell>
        </row>
        <row r="2156">
          <cell r="A2156" t="str">
            <v>450302</v>
          </cell>
          <cell r="B2156" t="str">
            <v>秀峰区</v>
          </cell>
        </row>
        <row r="2157">
          <cell r="A2157" t="str">
            <v>450303</v>
          </cell>
          <cell r="B2157" t="str">
            <v>叠彩区</v>
          </cell>
        </row>
        <row r="2158">
          <cell r="A2158" t="str">
            <v>450304</v>
          </cell>
          <cell r="B2158" t="str">
            <v>象山区</v>
          </cell>
        </row>
        <row r="2159">
          <cell r="A2159" t="str">
            <v>450305</v>
          </cell>
          <cell r="B2159" t="str">
            <v>七星区</v>
          </cell>
        </row>
        <row r="2160">
          <cell r="A2160" t="str">
            <v>450311</v>
          </cell>
          <cell r="B2160" t="str">
            <v>雁山区</v>
          </cell>
        </row>
        <row r="2161">
          <cell r="A2161" t="str">
            <v>450312</v>
          </cell>
          <cell r="B2161" t="str">
            <v>临桂区</v>
          </cell>
        </row>
        <row r="2162">
          <cell r="A2162" t="str">
            <v>450321</v>
          </cell>
          <cell r="B2162" t="str">
            <v>阳朔县</v>
          </cell>
        </row>
        <row r="2163">
          <cell r="A2163" t="str">
            <v>450323</v>
          </cell>
          <cell r="B2163" t="str">
            <v>灵川县</v>
          </cell>
        </row>
        <row r="2164">
          <cell r="A2164" t="str">
            <v>450324</v>
          </cell>
          <cell r="B2164" t="str">
            <v>全州县</v>
          </cell>
        </row>
        <row r="2165">
          <cell r="A2165" t="str">
            <v>450325</v>
          </cell>
          <cell r="B2165" t="str">
            <v>兴安县</v>
          </cell>
        </row>
        <row r="2166">
          <cell r="A2166" t="str">
            <v>450326</v>
          </cell>
          <cell r="B2166" t="str">
            <v>永福县</v>
          </cell>
        </row>
        <row r="2167">
          <cell r="A2167" t="str">
            <v>450327</v>
          </cell>
          <cell r="B2167" t="str">
            <v>灌阳县</v>
          </cell>
        </row>
        <row r="2168">
          <cell r="A2168" t="str">
            <v>450328</v>
          </cell>
          <cell r="B2168" t="str">
            <v>龙胜各族自治县</v>
          </cell>
        </row>
        <row r="2169">
          <cell r="A2169" t="str">
            <v>450329</v>
          </cell>
          <cell r="B2169" t="str">
            <v>资源县</v>
          </cell>
        </row>
        <row r="2170">
          <cell r="A2170" t="str">
            <v>450330</v>
          </cell>
          <cell r="B2170" t="str">
            <v>平乐县</v>
          </cell>
        </row>
        <row r="2171">
          <cell r="A2171" t="str">
            <v>450332</v>
          </cell>
          <cell r="B2171" t="str">
            <v>恭城瑶族自治县</v>
          </cell>
        </row>
        <row r="2172">
          <cell r="A2172" t="str">
            <v>450381</v>
          </cell>
          <cell r="B2172" t="str">
            <v>荔浦市</v>
          </cell>
        </row>
        <row r="2173">
          <cell r="A2173" t="str">
            <v>450400</v>
          </cell>
          <cell r="B2173" t="str">
            <v>梧州市本级</v>
          </cell>
        </row>
        <row r="2174">
          <cell r="A2174" t="str">
            <v>450403</v>
          </cell>
          <cell r="B2174" t="str">
            <v>万秀区</v>
          </cell>
        </row>
        <row r="2175">
          <cell r="A2175" t="str">
            <v>450405</v>
          </cell>
          <cell r="B2175" t="str">
            <v>长洲区</v>
          </cell>
        </row>
        <row r="2176">
          <cell r="A2176" t="str">
            <v>450406</v>
          </cell>
          <cell r="B2176" t="str">
            <v>龙圩区</v>
          </cell>
        </row>
        <row r="2177">
          <cell r="A2177" t="str">
            <v>450421</v>
          </cell>
          <cell r="B2177" t="str">
            <v>苍梧县</v>
          </cell>
        </row>
        <row r="2178">
          <cell r="A2178" t="str">
            <v>450422</v>
          </cell>
          <cell r="B2178" t="str">
            <v>藤县</v>
          </cell>
        </row>
        <row r="2179">
          <cell r="A2179" t="str">
            <v>450423</v>
          </cell>
          <cell r="B2179" t="str">
            <v>蒙山县</v>
          </cell>
        </row>
        <row r="2180">
          <cell r="A2180" t="str">
            <v>450481</v>
          </cell>
          <cell r="B2180" t="str">
            <v>岑溪市</v>
          </cell>
        </row>
        <row r="2181">
          <cell r="A2181" t="str">
            <v>450500</v>
          </cell>
          <cell r="B2181" t="str">
            <v>北海市本级</v>
          </cell>
        </row>
        <row r="2182">
          <cell r="A2182" t="str">
            <v>450502</v>
          </cell>
          <cell r="B2182" t="str">
            <v>海城区</v>
          </cell>
        </row>
        <row r="2183">
          <cell r="A2183" t="str">
            <v>450503</v>
          </cell>
          <cell r="B2183" t="str">
            <v>银海区</v>
          </cell>
        </row>
        <row r="2184">
          <cell r="A2184" t="str">
            <v>450512</v>
          </cell>
          <cell r="B2184" t="str">
            <v>铁山港区</v>
          </cell>
        </row>
        <row r="2185">
          <cell r="A2185" t="str">
            <v>450521</v>
          </cell>
          <cell r="B2185" t="str">
            <v>合浦县</v>
          </cell>
        </row>
        <row r="2186">
          <cell r="A2186" t="str">
            <v>450600</v>
          </cell>
          <cell r="B2186" t="str">
            <v>防城港市本级</v>
          </cell>
        </row>
        <row r="2187">
          <cell r="A2187" t="str">
            <v>450602</v>
          </cell>
          <cell r="B2187" t="str">
            <v>港口区</v>
          </cell>
        </row>
        <row r="2188">
          <cell r="A2188" t="str">
            <v>450603</v>
          </cell>
          <cell r="B2188" t="str">
            <v>防城区</v>
          </cell>
        </row>
        <row r="2189">
          <cell r="A2189" t="str">
            <v>450621</v>
          </cell>
          <cell r="B2189" t="str">
            <v>上思县</v>
          </cell>
        </row>
        <row r="2190">
          <cell r="A2190" t="str">
            <v>450681</v>
          </cell>
          <cell r="B2190" t="str">
            <v>东兴市</v>
          </cell>
        </row>
        <row r="2191">
          <cell r="A2191" t="str">
            <v>450700</v>
          </cell>
          <cell r="B2191" t="str">
            <v>钦州市本级</v>
          </cell>
        </row>
        <row r="2192">
          <cell r="A2192" t="str">
            <v>450702</v>
          </cell>
          <cell r="B2192" t="str">
            <v>钦南区</v>
          </cell>
        </row>
        <row r="2193">
          <cell r="A2193" t="str">
            <v>450703</v>
          </cell>
          <cell r="B2193" t="str">
            <v>钦北区</v>
          </cell>
        </row>
        <row r="2194">
          <cell r="A2194" t="str">
            <v>450721</v>
          </cell>
          <cell r="B2194" t="str">
            <v>灵山县</v>
          </cell>
        </row>
        <row r="2195">
          <cell r="A2195" t="str">
            <v>450722</v>
          </cell>
          <cell r="B2195" t="str">
            <v>浦北县</v>
          </cell>
        </row>
        <row r="2196">
          <cell r="A2196" t="str">
            <v>450800</v>
          </cell>
          <cell r="B2196" t="str">
            <v>贵港市本级</v>
          </cell>
        </row>
        <row r="2197">
          <cell r="A2197" t="str">
            <v>450802</v>
          </cell>
          <cell r="B2197" t="str">
            <v>港北区</v>
          </cell>
        </row>
        <row r="2198">
          <cell r="A2198" t="str">
            <v>450803</v>
          </cell>
          <cell r="B2198" t="str">
            <v>港南区</v>
          </cell>
        </row>
        <row r="2199">
          <cell r="A2199" t="str">
            <v>450804</v>
          </cell>
          <cell r="B2199" t="str">
            <v>覃塘区</v>
          </cell>
        </row>
        <row r="2200">
          <cell r="A2200" t="str">
            <v>450821</v>
          </cell>
          <cell r="B2200" t="str">
            <v>平南县</v>
          </cell>
        </row>
        <row r="2201">
          <cell r="A2201" t="str">
            <v>450881</v>
          </cell>
          <cell r="B2201" t="str">
            <v>桂平市</v>
          </cell>
        </row>
        <row r="2202">
          <cell r="A2202" t="str">
            <v>450900</v>
          </cell>
          <cell r="B2202" t="str">
            <v>玉林市本级</v>
          </cell>
        </row>
        <row r="2203">
          <cell r="A2203" t="str">
            <v>450902</v>
          </cell>
          <cell r="B2203" t="str">
            <v>玉州区</v>
          </cell>
        </row>
        <row r="2204">
          <cell r="A2204" t="str">
            <v>450903</v>
          </cell>
          <cell r="B2204" t="str">
            <v>福绵区</v>
          </cell>
        </row>
        <row r="2205">
          <cell r="A2205" t="str">
            <v>450921</v>
          </cell>
          <cell r="B2205" t="str">
            <v>容县</v>
          </cell>
        </row>
        <row r="2206">
          <cell r="A2206" t="str">
            <v>450922</v>
          </cell>
          <cell r="B2206" t="str">
            <v>陆川县</v>
          </cell>
        </row>
        <row r="2207">
          <cell r="A2207" t="str">
            <v>450923</v>
          </cell>
          <cell r="B2207" t="str">
            <v>博白县</v>
          </cell>
        </row>
        <row r="2208">
          <cell r="A2208" t="str">
            <v>450924</v>
          </cell>
          <cell r="B2208" t="str">
            <v>兴业县</v>
          </cell>
        </row>
        <row r="2209">
          <cell r="A2209" t="str">
            <v>450981</v>
          </cell>
          <cell r="B2209" t="str">
            <v>北流市</v>
          </cell>
        </row>
        <row r="2210">
          <cell r="A2210" t="str">
            <v>451000</v>
          </cell>
          <cell r="B2210" t="str">
            <v>百色市本级</v>
          </cell>
        </row>
        <row r="2211">
          <cell r="A2211" t="str">
            <v>451002</v>
          </cell>
          <cell r="B2211" t="str">
            <v>右江区</v>
          </cell>
        </row>
        <row r="2212">
          <cell r="A2212" t="str">
            <v>451003</v>
          </cell>
          <cell r="B2212" t="str">
            <v>田阳区</v>
          </cell>
        </row>
        <row r="2213">
          <cell r="A2213" t="str">
            <v>451022</v>
          </cell>
          <cell r="B2213" t="str">
            <v>田东县</v>
          </cell>
        </row>
        <row r="2214">
          <cell r="A2214" t="str">
            <v>451024</v>
          </cell>
          <cell r="B2214" t="str">
            <v>德保县</v>
          </cell>
        </row>
        <row r="2215">
          <cell r="A2215" t="str">
            <v>451026</v>
          </cell>
          <cell r="B2215" t="str">
            <v>那坡县</v>
          </cell>
        </row>
        <row r="2216">
          <cell r="A2216" t="str">
            <v>451027</v>
          </cell>
          <cell r="B2216" t="str">
            <v>凌云县</v>
          </cell>
        </row>
        <row r="2217">
          <cell r="A2217" t="str">
            <v>451028</v>
          </cell>
          <cell r="B2217" t="str">
            <v>乐业县</v>
          </cell>
        </row>
        <row r="2218">
          <cell r="A2218" t="str">
            <v>451029</v>
          </cell>
          <cell r="B2218" t="str">
            <v>田林县</v>
          </cell>
        </row>
        <row r="2219">
          <cell r="A2219" t="str">
            <v>451030</v>
          </cell>
          <cell r="B2219" t="str">
            <v>西林县</v>
          </cell>
        </row>
        <row r="2220">
          <cell r="A2220" t="str">
            <v>451031</v>
          </cell>
          <cell r="B2220" t="str">
            <v>隆林各族自治县</v>
          </cell>
        </row>
        <row r="2221">
          <cell r="A2221" t="str">
            <v>451081</v>
          </cell>
          <cell r="B2221" t="str">
            <v>靖西市</v>
          </cell>
        </row>
        <row r="2222">
          <cell r="A2222" t="str">
            <v>451082</v>
          </cell>
          <cell r="B2222" t="str">
            <v>平果市</v>
          </cell>
        </row>
        <row r="2223">
          <cell r="A2223" t="str">
            <v>451100</v>
          </cell>
          <cell r="B2223" t="str">
            <v>贺州市本级</v>
          </cell>
        </row>
        <row r="2224">
          <cell r="A2224" t="str">
            <v>451102</v>
          </cell>
          <cell r="B2224" t="str">
            <v>八步区</v>
          </cell>
        </row>
        <row r="2225">
          <cell r="A2225" t="str">
            <v>451103</v>
          </cell>
          <cell r="B2225" t="str">
            <v>平桂区</v>
          </cell>
        </row>
        <row r="2226">
          <cell r="A2226" t="str">
            <v>451121</v>
          </cell>
          <cell r="B2226" t="str">
            <v>昭平县</v>
          </cell>
        </row>
        <row r="2227">
          <cell r="A2227" t="str">
            <v>451122</v>
          </cell>
          <cell r="B2227" t="str">
            <v>钟山县</v>
          </cell>
        </row>
        <row r="2228">
          <cell r="A2228" t="str">
            <v>451123</v>
          </cell>
          <cell r="B2228" t="str">
            <v>富川瑶族自治县</v>
          </cell>
        </row>
        <row r="2229">
          <cell r="A2229" t="str">
            <v>451200</v>
          </cell>
          <cell r="B2229" t="str">
            <v>河池市本级</v>
          </cell>
        </row>
        <row r="2230">
          <cell r="A2230" t="str">
            <v>451202</v>
          </cell>
          <cell r="B2230" t="str">
            <v>金城江区</v>
          </cell>
        </row>
        <row r="2231">
          <cell r="A2231" t="str">
            <v>451203</v>
          </cell>
          <cell r="B2231" t="str">
            <v>宜州区</v>
          </cell>
        </row>
        <row r="2232">
          <cell r="A2232" t="str">
            <v>451221</v>
          </cell>
          <cell r="B2232" t="str">
            <v>南丹县</v>
          </cell>
        </row>
        <row r="2233">
          <cell r="A2233" t="str">
            <v>451222</v>
          </cell>
          <cell r="B2233" t="str">
            <v>天峨县</v>
          </cell>
        </row>
        <row r="2234">
          <cell r="A2234" t="str">
            <v>451223</v>
          </cell>
          <cell r="B2234" t="str">
            <v>凤山县</v>
          </cell>
        </row>
        <row r="2235">
          <cell r="A2235" t="str">
            <v>451224</v>
          </cell>
          <cell r="B2235" t="str">
            <v>东兰县</v>
          </cell>
        </row>
        <row r="2236">
          <cell r="A2236" t="str">
            <v>451225</v>
          </cell>
          <cell r="B2236" t="str">
            <v>罗城仫佬族自治县</v>
          </cell>
        </row>
        <row r="2237">
          <cell r="A2237" t="str">
            <v>451226</v>
          </cell>
          <cell r="B2237" t="str">
            <v>环江毛南族自治县</v>
          </cell>
        </row>
        <row r="2238">
          <cell r="A2238" t="str">
            <v>451227</v>
          </cell>
          <cell r="B2238" t="str">
            <v>巴马瑶族自治县</v>
          </cell>
        </row>
        <row r="2239">
          <cell r="A2239" t="str">
            <v>451228</v>
          </cell>
          <cell r="B2239" t="str">
            <v>都安瑶族自治县</v>
          </cell>
        </row>
        <row r="2240">
          <cell r="A2240" t="str">
            <v>451229</v>
          </cell>
          <cell r="B2240" t="str">
            <v>大化瑶族自治县</v>
          </cell>
        </row>
        <row r="2241">
          <cell r="A2241" t="str">
            <v>451300</v>
          </cell>
          <cell r="B2241" t="str">
            <v>来宾市本级</v>
          </cell>
        </row>
        <row r="2242">
          <cell r="A2242" t="str">
            <v>451302</v>
          </cell>
          <cell r="B2242" t="str">
            <v>兴宾区</v>
          </cell>
        </row>
        <row r="2243">
          <cell r="A2243" t="str">
            <v>451321</v>
          </cell>
          <cell r="B2243" t="str">
            <v>忻城县</v>
          </cell>
        </row>
        <row r="2244">
          <cell r="A2244" t="str">
            <v>451322</v>
          </cell>
          <cell r="B2244" t="str">
            <v>象州县</v>
          </cell>
        </row>
        <row r="2245">
          <cell r="A2245" t="str">
            <v>451323</v>
          </cell>
          <cell r="B2245" t="str">
            <v>武宣县</v>
          </cell>
        </row>
        <row r="2246">
          <cell r="A2246" t="str">
            <v>451324</v>
          </cell>
          <cell r="B2246" t="str">
            <v>金秀瑶族自治县</v>
          </cell>
        </row>
        <row r="2247">
          <cell r="A2247" t="str">
            <v>451381</v>
          </cell>
          <cell r="B2247" t="str">
            <v>合山市</v>
          </cell>
        </row>
        <row r="2248">
          <cell r="A2248" t="str">
            <v>451400</v>
          </cell>
          <cell r="B2248" t="str">
            <v>崇左市本级</v>
          </cell>
        </row>
        <row r="2249">
          <cell r="A2249" t="str">
            <v>451402</v>
          </cell>
          <cell r="B2249" t="str">
            <v>江州区</v>
          </cell>
        </row>
        <row r="2250">
          <cell r="A2250" t="str">
            <v>451421</v>
          </cell>
          <cell r="B2250" t="str">
            <v>扶绥县</v>
          </cell>
        </row>
        <row r="2251">
          <cell r="A2251" t="str">
            <v>451422</v>
          </cell>
          <cell r="B2251" t="str">
            <v>宁明县</v>
          </cell>
        </row>
        <row r="2252">
          <cell r="A2252" t="str">
            <v>451423</v>
          </cell>
          <cell r="B2252" t="str">
            <v>龙州县</v>
          </cell>
        </row>
        <row r="2253">
          <cell r="A2253" t="str">
            <v>451424</v>
          </cell>
          <cell r="B2253" t="str">
            <v>大新县</v>
          </cell>
        </row>
        <row r="2254">
          <cell r="A2254" t="str">
            <v>451425</v>
          </cell>
          <cell r="B2254" t="str">
            <v>天等县</v>
          </cell>
        </row>
        <row r="2255">
          <cell r="A2255" t="str">
            <v>451481</v>
          </cell>
          <cell r="B2255" t="str">
            <v>凭祥市</v>
          </cell>
        </row>
        <row r="2256">
          <cell r="A2256" t="str">
            <v>460000</v>
          </cell>
          <cell r="B2256" t="str">
            <v>海南省本级</v>
          </cell>
        </row>
        <row r="2257">
          <cell r="A2257" t="str">
            <v>460100</v>
          </cell>
          <cell r="B2257" t="str">
            <v>海口市本级</v>
          </cell>
        </row>
        <row r="2258">
          <cell r="A2258" t="str">
            <v>460105</v>
          </cell>
          <cell r="B2258" t="str">
            <v>秀英区</v>
          </cell>
        </row>
        <row r="2259">
          <cell r="A2259" t="str">
            <v>460106</v>
          </cell>
          <cell r="B2259" t="str">
            <v>龙华区</v>
          </cell>
        </row>
        <row r="2260">
          <cell r="A2260" t="str">
            <v>460107</v>
          </cell>
          <cell r="B2260" t="str">
            <v>琼山区</v>
          </cell>
        </row>
        <row r="2261">
          <cell r="A2261" t="str">
            <v>460108</v>
          </cell>
          <cell r="B2261" t="str">
            <v>美兰区</v>
          </cell>
        </row>
        <row r="2262">
          <cell r="A2262" t="str">
            <v>460200</v>
          </cell>
          <cell r="B2262" t="str">
            <v>三亚市本级</v>
          </cell>
        </row>
        <row r="2263">
          <cell r="A2263" t="str">
            <v>460202</v>
          </cell>
          <cell r="B2263" t="str">
            <v>海棠区</v>
          </cell>
        </row>
        <row r="2264">
          <cell r="A2264" t="str">
            <v>460203</v>
          </cell>
          <cell r="B2264" t="str">
            <v>吉阳区</v>
          </cell>
        </row>
        <row r="2265">
          <cell r="A2265" t="str">
            <v>460204</v>
          </cell>
          <cell r="B2265" t="str">
            <v>天涯区</v>
          </cell>
        </row>
        <row r="2266">
          <cell r="A2266" t="str">
            <v>460205</v>
          </cell>
          <cell r="B2266" t="str">
            <v>崖州区</v>
          </cell>
        </row>
        <row r="2267">
          <cell r="A2267" t="str">
            <v>460300</v>
          </cell>
          <cell r="B2267" t="str">
            <v>三沙市本级</v>
          </cell>
        </row>
        <row r="2268">
          <cell r="A2268" t="str">
            <v>460302</v>
          </cell>
          <cell r="B2268" t="str">
            <v>南沙区</v>
          </cell>
        </row>
        <row r="2269">
          <cell r="A2269" t="str">
            <v>460303</v>
          </cell>
          <cell r="B2269" t="str">
            <v>西沙区</v>
          </cell>
        </row>
        <row r="2270">
          <cell r="A2270" t="str">
            <v>460400</v>
          </cell>
          <cell r="B2270" t="str">
            <v>儋州市本级</v>
          </cell>
        </row>
        <row r="2271">
          <cell r="A2271" t="str">
            <v>469001</v>
          </cell>
          <cell r="B2271" t="str">
            <v>五指山市</v>
          </cell>
        </row>
        <row r="2272">
          <cell r="A2272" t="str">
            <v>469002</v>
          </cell>
          <cell r="B2272" t="str">
            <v>琼海市</v>
          </cell>
        </row>
        <row r="2273">
          <cell r="A2273" t="str">
            <v>469005</v>
          </cell>
          <cell r="B2273" t="str">
            <v>文昌市</v>
          </cell>
        </row>
        <row r="2274">
          <cell r="A2274" t="str">
            <v>469006</v>
          </cell>
          <cell r="B2274" t="str">
            <v>万宁市</v>
          </cell>
        </row>
        <row r="2275">
          <cell r="A2275" t="str">
            <v>469007</v>
          </cell>
          <cell r="B2275" t="str">
            <v>东方市</v>
          </cell>
        </row>
        <row r="2276">
          <cell r="A2276" t="str">
            <v>469021</v>
          </cell>
          <cell r="B2276" t="str">
            <v>定安县</v>
          </cell>
        </row>
        <row r="2277">
          <cell r="A2277" t="str">
            <v>469022</v>
          </cell>
          <cell r="B2277" t="str">
            <v>屯昌县</v>
          </cell>
        </row>
        <row r="2278">
          <cell r="A2278" t="str">
            <v>469023</v>
          </cell>
          <cell r="B2278" t="str">
            <v>澄迈县</v>
          </cell>
        </row>
        <row r="2279">
          <cell r="A2279" t="str">
            <v>469024</v>
          </cell>
          <cell r="B2279" t="str">
            <v>临高县</v>
          </cell>
        </row>
        <row r="2280">
          <cell r="A2280" t="str">
            <v>469025</v>
          </cell>
          <cell r="B2280" t="str">
            <v>白沙黎族自治县</v>
          </cell>
        </row>
        <row r="2281">
          <cell r="A2281" t="str">
            <v>469026</v>
          </cell>
          <cell r="B2281" t="str">
            <v>昌江黎族自治县</v>
          </cell>
        </row>
        <row r="2282">
          <cell r="A2282" t="str">
            <v>469027</v>
          </cell>
          <cell r="B2282" t="str">
            <v>乐东黎族自治县</v>
          </cell>
        </row>
        <row r="2283">
          <cell r="A2283" t="str">
            <v>469028</v>
          </cell>
          <cell r="B2283" t="str">
            <v>陵水黎族自治县</v>
          </cell>
        </row>
        <row r="2284">
          <cell r="A2284" t="str">
            <v>469029</v>
          </cell>
          <cell r="B2284" t="str">
            <v>保亭黎族苗族自治县</v>
          </cell>
        </row>
        <row r="2285">
          <cell r="A2285" t="str">
            <v>469030</v>
          </cell>
          <cell r="B2285" t="str">
            <v>琼中黎族苗族自治县</v>
          </cell>
        </row>
        <row r="2286">
          <cell r="A2286" t="str">
            <v>500000</v>
          </cell>
          <cell r="B2286" t="str">
            <v>重庆市本级</v>
          </cell>
        </row>
        <row r="2287">
          <cell r="A2287" t="str">
            <v>500101</v>
          </cell>
          <cell r="B2287" t="str">
            <v>万州区</v>
          </cell>
        </row>
        <row r="2288">
          <cell r="A2288" t="str">
            <v>500102</v>
          </cell>
          <cell r="B2288" t="str">
            <v>涪陵区</v>
          </cell>
        </row>
        <row r="2289">
          <cell r="A2289" t="str">
            <v>500103</v>
          </cell>
          <cell r="B2289" t="str">
            <v>渝中区</v>
          </cell>
        </row>
        <row r="2290">
          <cell r="A2290" t="str">
            <v>500104</v>
          </cell>
          <cell r="B2290" t="str">
            <v>大渡口区</v>
          </cell>
        </row>
        <row r="2291">
          <cell r="A2291" t="str">
            <v>500105</v>
          </cell>
          <cell r="B2291" t="str">
            <v>江北区</v>
          </cell>
        </row>
        <row r="2292">
          <cell r="A2292" t="str">
            <v>500106</v>
          </cell>
          <cell r="B2292" t="str">
            <v>沙坪坝区</v>
          </cell>
        </row>
        <row r="2293">
          <cell r="A2293" t="str">
            <v>500107</v>
          </cell>
          <cell r="B2293" t="str">
            <v>九龙坡区</v>
          </cell>
        </row>
        <row r="2294">
          <cell r="A2294" t="str">
            <v>500108</v>
          </cell>
          <cell r="B2294" t="str">
            <v>南岸区</v>
          </cell>
        </row>
        <row r="2295">
          <cell r="A2295" t="str">
            <v>500109</v>
          </cell>
          <cell r="B2295" t="str">
            <v>北碚区</v>
          </cell>
        </row>
        <row r="2296">
          <cell r="A2296" t="str">
            <v>500110</v>
          </cell>
          <cell r="B2296" t="str">
            <v>綦江区</v>
          </cell>
        </row>
        <row r="2297">
          <cell r="A2297" t="str">
            <v>500111</v>
          </cell>
          <cell r="B2297" t="str">
            <v>大足区</v>
          </cell>
        </row>
        <row r="2298">
          <cell r="A2298" t="str">
            <v>500112</v>
          </cell>
          <cell r="B2298" t="str">
            <v>渝北区</v>
          </cell>
        </row>
        <row r="2299">
          <cell r="A2299" t="str">
            <v>500113</v>
          </cell>
          <cell r="B2299" t="str">
            <v>巴南区</v>
          </cell>
        </row>
        <row r="2300">
          <cell r="A2300" t="str">
            <v>500114</v>
          </cell>
          <cell r="B2300" t="str">
            <v>黔江区</v>
          </cell>
        </row>
        <row r="2301">
          <cell r="A2301" t="str">
            <v>500115</v>
          </cell>
          <cell r="B2301" t="str">
            <v>长寿区</v>
          </cell>
        </row>
        <row r="2302">
          <cell r="A2302" t="str">
            <v>500116</v>
          </cell>
          <cell r="B2302" t="str">
            <v>江津区</v>
          </cell>
        </row>
        <row r="2303">
          <cell r="A2303" t="str">
            <v>500117</v>
          </cell>
          <cell r="B2303" t="str">
            <v>合川区</v>
          </cell>
        </row>
        <row r="2304">
          <cell r="A2304" t="str">
            <v>500118</v>
          </cell>
          <cell r="B2304" t="str">
            <v>永川区</v>
          </cell>
        </row>
        <row r="2305">
          <cell r="A2305" t="str">
            <v>500119</v>
          </cell>
          <cell r="B2305" t="str">
            <v>南川区</v>
          </cell>
        </row>
        <row r="2306">
          <cell r="A2306" t="str">
            <v>500120</v>
          </cell>
          <cell r="B2306" t="str">
            <v>璧山区</v>
          </cell>
        </row>
        <row r="2307">
          <cell r="A2307" t="str">
            <v>500151</v>
          </cell>
          <cell r="B2307" t="str">
            <v>铜梁区</v>
          </cell>
        </row>
        <row r="2308">
          <cell r="A2308" t="str">
            <v>500152</v>
          </cell>
          <cell r="B2308" t="str">
            <v>潼南区</v>
          </cell>
        </row>
        <row r="2309">
          <cell r="A2309" t="str">
            <v>500153</v>
          </cell>
          <cell r="B2309" t="str">
            <v>荣昌区</v>
          </cell>
        </row>
        <row r="2310">
          <cell r="A2310" t="str">
            <v>500154</v>
          </cell>
          <cell r="B2310" t="str">
            <v>开州区</v>
          </cell>
        </row>
        <row r="2311">
          <cell r="A2311" t="str">
            <v>500155</v>
          </cell>
          <cell r="B2311" t="str">
            <v>梁平区</v>
          </cell>
        </row>
        <row r="2312">
          <cell r="A2312" t="str">
            <v>500156</v>
          </cell>
          <cell r="B2312" t="str">
            <v>武隆区</v>
          </cell>
        </row>
        <row r="2313">
          <cell r="A2313" t="str">
            <v>500229</v>
          </cell>
          <cell r="B2313" t="str">
            <v>城口县</v>
          </cell>
        </row>
        <row r="2314">
          <cell r="A2314" t="str">
            <v>500230</v>
          </cell>
          <cell r="B2314" t="str">
            <v>丰都县</v>
          </cell>
        </row>
        <row r="2315">
          <cell r="A2315" t="str">
            <v>500231</v>
          </cell>
          <cell r="B2315" t="str">
            <v>垫江县</v>
          </cell>
        </row>
        <row r="2316">
          <cell r="A2316" t="str">
            <v>500233</v>
          </cell>
          <cell r="B2316" t="str">
            <v>忠县</v>
          </cell>
        </row>
        <row r="2317">
          <cell r="A2317" t="str">
            <v>500235</v>
          </cell>
          <cell r="B2317" t="str">
            <v>云阳县</v>
          </cell>
        </row>
        <row r="2318">
          <cell r="A2318" t="str">
            <v>500236</v>
          </cell>
          <cell r="B2318" t="str">
            <v>奉节县</v>
          </cell>
        </row>
        <row r="2319">
          <cell r="A2319" t="str">
            <v>500237</v>
          </cell>
          <cell r="B2319" t="str">
            <v>巫山县</v>
          </cell>
        </row>
        <row r="2320">
          <cell r="A2320" t="str">
            <v>500238</v>
          </cell>
          <cell r="B2320" t="str">
            <v>巫溪县</v>
          </cell>
        </row>
        <row r="2321">
          <cell r="A2321" t="str">
            <v>500240</v>
          </cell>
          <cell r="B2321" t="str">
            <v>石柱土家族自治县</v>
          </cell>
        </row>
        <row r="2322">
          <cell r="A2322" t="str">
            <v>500241</v>
          </cell>
          <cell r="B2322" t="str">
            <v>秀山土家族苗族自治县</v>
          </cell>
        </row>
        <row r="2323">
          <cell r="A2323" t="str">
            <v>500242</v>
          </cell>
          <cell r="B2323" t="str">
            <v>酉阳土家族苗族自治县</v>
          </cell>
        </row>
        <row r="2324">
          <cell r="A2324" t="str">
            <v>500243</v>
          </cell>
          <cell r="B2324" t="str">
            <v>彭水苗族土家族自治县</v>
          </cell>
        </row>
        <row r="2325">
          <cell r="A2325" t="str">
            <v>510000</v>
          </cell>
          <cell r="B2325" t="str">
            <v>四川省本级</v>
          </cell>
        </row>
        <row r="2326">
          <cell r="A2326" t="str">
            <v>510100</v>
          </cell>
          <cell r="B2326" t="str">
            <v>成都市本级</v>
          </cell>
        </row>
        <row r="2327">
          <cell r="A2327" t="str">
            <v>510104</v>
          </cell>
          <cell r="B2327" t="str">
            <v>锦江区</v>
          </cell>
        </row>
        <row r="2328">
          <cell r="A2328" t="str">
            <v>510105</v>
          </cell>
          <cell r="B2328" t="str">
            <v>青羊区</v>
          </cell>
        </row>
        <row r="2329">
          <cell r="A2329" t="str">
            <v>510106</v>
          </cell>
          <cell r="B2329" t="str">
            <v>金牛区</v>
          </cell>
        </row>
        <row r="2330">
          <cell r="A2330" t="str">
            <v>510107</v>
          </cell>
          <cell r="B2330" t="str">
            <v>武侯区</v>
          </cell>
        </row>
        <row r="2331">
          <cell r="A2331" t="str">
            <v>510108</v>
          </cell>
          <cell r="B2331" t="str">
            <v>成华区</v>
          </cell>
        </row>
        <row r="2332">
          <cell r="A2332" t="str">
            <v>510112</v>
          </cell>
          <cell r="B2332" t="str">
            <v>龙泉驿区</v>
          </cell>
        </row>
        <row r="2333">
          <cell r="A2333" t="str">
            <v>510113</v>
          </cell>
          <cell r="B2333" t="str">
            <v>青白江区</v>
          </cell>
        </row>
        <row r="2334">
          <cell r="A2334" t="str">
            <v>510114</v>
          </cell>
          <cell r="B2334" t="str">
            <v>新都区</v>
          </cell>
        </row>
        <row r="2335">
          <cell r="A2335" t="str">
            <v>510115</v>
          </cell>
          <cell r="B2335" t="str">
            <v>温江区</v>
          </cell>
        </row>
        <row r="2336">
          <cell r="A2336" t="str">
            <v>510116</v>
          </cell>
          <cell r="B2336" t="str">
            <v>双流区</v>
          </cell>
        </row>
        <row r="2337">
          <cell r="A2337" t="str">
            <v>510117</v>
          </cell>
          <cell r="B2337" t="str">
            <v>郫都区</v>
          </cell>
        </row>
        <row r="2338">
          <cell r="A2338" t="str">
            <v>510118</v>
          </cell>
          <cell r="B2338" t="str">
            <v>新津区</v>
          </cell>
        </row>
        <row r="2339">
          <cell r="A2339" t="str">
            <v>510121</v>
          </cell>
          <cell r="B2339" t="str">
            <v>金堂县</v>
          </cell>
        </row>
        <row r="2340">
          <cell r="A2340" t="str">
            <v>510129</v>
          </cell>
          <cell r="B2340" t="str">
            <v>大邑县</v>
          </cell>
        </row>
        <row r="2341">
          <cell r="A2341" t="str">
            <v>510131</v>
          </cell>
          <cell r="B2341" t="str">
            <v>蒲江县</v>
          </cell>
        </row>
        <row r="2342">
          <cell r="A2342" t="str">
            <v>510181</v>
          </cell>
          <cell r="B2342" t="str">
            <v>都江堰市</v>
          </cell>
        </row>
        <row r="2343">
          <cell r="A2343" t="str">
            <v>510182</v>
          </cell>
          <cell r="B2343" t="str">
            <v>彭州市</v>
          </cell>
        </row>
        <row r="2344">
          <cell r="A2344" t="str">
            <v>510183</v>
          </cell>
          <cell r="B2344" t="str">
            <v>邛崃市</v>
          </cell>
        </row>
        <row r="2345">
          <cell r="A2345" t="str">
            <v>510184</v>
          </cell>
          <cell r="B2345" t="str">
            <v>崇州市</v>
          </cell>
        </row>
        <row r="2346">
          <cell r="A2346" t="str">
            <v>510185</v>
          </cell>
          <cell r="B2346" t="str">
            <v>简阳市</v>
          </cell>
        </row>
        <row r="2347">
          <cell r="A2347" t="str">
            <v>510300</v>
          </cell>
          <cell r="B2347" t="str">
            <v>自贡市本级</v>
          </cell>
        </row>
        <row r="2348">
          <cell r="A2348" t="str">
            <v>510302</v>
          </cell>
          <cell r="B2348" t="str">
            <v>自流井区</v>
          </cell>
        </row>
        <row r="2349">
          <cell r="A2349" t="str">
            <v>510303</v>
          </cell>
          <cell r="B2349" t="str">
            <v>贡井区</v>
          </cell>
        </row>
        <row r="2350">
          <cell r="A2350" t="str">
            <v>510304</v>
          </cell>
          <cell r="B2350" t="str">
            <v>大安区</v>
          </cell>
        </row>
        <row r="2351">
          <cell r="A2351" t="str">
            <v>510311</v>
          </cell>
          <cell r="B2351" t="str">
            <v>沿滩区</v>
          </cell>
        </row>
        <row r="2352">
          <cell r="A2352" t="str">
            <v>510321</v>
          </cell>
          <cell r="B2352" t="str">
            <v>荣县</v>
          </cell>
        </row>
        <row r="2353">
          <cell r="A2353" t="str">
            <v>510322</v>
          </cell>
          <cell r="B2353" t="str">
            <v>富顺县</v>
          </cell>
        </row>
        <row r="2354">
          <cell r="A2354" t="str">
            <v>510400</v>
          </cell>
          <cell r="B2354" t="str">
            <v>攀枝花市本级</v>
          </cell>
        </row>
        <row r="2355">
          <cell r="A2355" t="str">
            <v>510402</v>
          </cell>
          <cell r="B2355" t="str">
            <v>东区</v>
          </cell>
        </row>
        <row r="2356">
          <cell r="A2356" t="str">
            <v>510403</v>
          </cell>
          <cell r="B2356" t="str">
            <v>西区</v>
          </cell>
        </row>
        <row r="2357">
          <cell r="A2357" t="str">
            <v>510411</v>
          </cell>
          <cell r="B2357" t="str">
            <v>仁和区</v>
          </cell>
        </row>
        <row r="2358">
          <cell r="A2358" t="str">
            <v>510421</v>
          </cell>
          <cell r="B2358" t="str">
            <v>米易县</v>
          </cell>
        </row>
        <row r="2359">
          <cell r="A2359" t="str">
            <v>510422</v>
          </cell>
          <cell r="B2359" t="str">
            <v>盐边县</v>
          </cell>
        </row>
        <row r="2360">
          <cell r="A2360" t="str">
            <v>510500</v>
          </cell>
          <cell r="B2360" t="str">
            <v>泸州市本级</v>
          </cell>
        </row>
        <row r="2361">
          <cell r="A2361" t="str">
            <v>510502</v>
          </cell>
          <cell r="B2361" t="str">
            <v>江阳区</v>
          </cell>
        </row>
        <row r="2362">
          <cell r="A2362" t="str">
            <v>510503</v>
          </cell>
          <cell r="B2362" t="str">
            <v>纳溪区</v>
          </cell>
        </row>
        <row r="2363">
          <cell r="A2363" t="str">
            <v>510504</v>
          </cell>
          <cell r="B2363" t="str">
            <v>龙马潭区</v>
          </cell>
        </row>
        <row r="2364">
          <cell r="A2364" t="str">
            <v>510521</v>
          </cell>
          <cell r="B2364" t="str">
            <v>泸县</v>
          </cell>
        </row>
        <row r="2365">
          <cell r="A2365" t="str">
            <v>510522</v>
          </cell>
          <cell r="B2365" t="str">
            <v>合江县</v>
          </cell>
        </row>
        <row r="2366">
          <cell r="A2366" t="str">
            <v>510524</v>
          </cell>
          <cell r="B2366" t="str">
            <v>叙永县</v>
          </cell>
        </row>
        <row r="2367">
          <cell r="A2367" t="str">
            <v>510525</v>
          </cell>
          <cell r="B2367" t="str">
            <v>古蔺县</v>
          </cell>
        </row>
        <row r="2368">
          <cell r="A2368" t="str">
            <v>510600</v>
          </cell>
          <cell r="B2368" t="str">
            <v>德阳市本级</v>
          </cell>
        </row>
        <row r="2369">
          <cell r="A2369" t="str">
            <v>510603</v>
          </cell>
          <cell r="B2369" t="str">
            <v>旌阳区</v>
          </cell>
        </row>
        <row r="2370">
          <cell r="A2370" t="str">
            <v>510604</v>
          </cell>
          <cell r="B2370" t="str">
            <v>罗江区</v>
          </cell>
        </row>
        <row r="2371">
          <cell r="A2371" t="str">
            <v>510623</v>
          </cell>
          <cell r="B2371" t="str">
            <v>中江县</v>
          </cell>
        </row>
        <row r="2372">
          <cell r="A2372" t="str">
            <v>510681</v>
          </cell>
          <cell r="B2372" t="str">
            <v>广汉市</v>
          </cell>
        </row>
        <row r="2373">
          <cell r="A2373" t="str">
            <v>510682</v>
          </cell>
          <cell r="B2373" t="str">
            <v>什邡市</v>
          </cell>
        </row>
        <row r="2374">
          <cell r="A2374" t="str">
            <v>510683</v>
          </cell>
          <cell r="B2374" t="str">
            <v>绵竹市</v>
          </cell>
        </row>
        <row r="2375">
          <cell r="A2375" t="str">
            <v>510700</v>
          </cell>
          <cell r="B2375" t="str">
            <v>绵阳市本级</v>
          </cell>
        </row>
        <row r="2376">
          <cell r="A2376" t="str">
            <v>510703</v>
          </cell>
          <cell r="B2376" t="str">
            <v>涪城区</v>
          </cell>
        </row>
        <row r="2377">
          <cell r="A2377" t="str">
            <v>510704</v>
          </cell>
          <cell r="B2377" t="str">
            <v>游仙区</v>
          </cell>
        </row>
        <row r="2378">
          <cell r="A2378" t="str">
            <v>510705</v>
          </cell>
          <cell r="B2378" t="str">
            <v>安州区</v>
          </cell>
        </row>
        <row r="2379">
          <cell r="A2379" t="str">
            <v>510722</v>
          </cell>
          <cell r="B2379" t="str">
            <v>三台县</v>
          </cell>
        </row>
        <row r="2380">
          <cell r="A2380" t="str">
            <v>510723</v>
          </cell>
          <cell r="B2380" t="str">
            <v>盐亭县</v>
          </cell>
        </row>
        <row r="2381">
          <cell r="A2381" t="str">
            <v>510725</v>
          </cell>
          <cell r="B2381" t="str">
            <v>梓潼县</v>
          </cell>
        </row>
        <row r="2382">
          <cell r="A2382" t="str">
            <v>510726</v>
          </cell>
          <cell r="B2382" t="str">
            <v>北川羌族自治县</v>
          </cell>
        </row>
        <row r="2383">
          <cell r="A2383" t="str">
            <v>510727</v>
          </cell>
          <cell r="B2383" t="str">
            <v>平武县</v>
          </cell>
        </row>
        <row r="2384">
          <cell r="A2384" t="str">
            <v>510781</v>
          </cell>
          <cell r="B2384" t="str">
            <v>江油市</v>
          </cell>
        </row>
        <row r="2385">
          <cell r="A2385" t="str">
            <v>510800</v>
          </cell>
          <cell r="B2385" t="str">
            <v>广元市本级</v>
          </cell>
        </row>
        <row r="2386">
          <cell r="A2386" t="str">
            <v>510802</v>
          </cell>
          <cell r="B2386" t="str">
            <v>利州区</v>
          </cell>
        </row>
        <row r="2387">
          <cell r="A2387" t="str">
            <v>510811</v>
          </cell>
          <cell r="B2387" t="str">
            <v>昭化区</v>
          </cell>
        </row>
        <row r="2388">
          <cell r="A2388" t="str">
            <v>510812</v>
          </cell>
          <cell r="B2388" t="str">
            <v>朝天区</v>
          </cell>
        </row>
        <row r="2389">
          <cell r="A2389" t="str">
            <v>510821</v>
          </cell>
          <cell r="B2389" t="str">
            <v>旺苍县</v>
          </cell>
        </row>
        <row r="2390">
          <cell r="A2390" t="str">
            <v>510822</v>
          </cell>
          <cell r="B2390" t="str">
            <v>青川县</v>
          </cell>
        </row>
        <row r="2391">
          <cell r="A2391" t="str">
            <v>510823</v>
          </cell>
          <cell r="B2391" t="str">
            <v>剑阁县</v>
          </cell>
        </row>
        <row r="2392">
          <cell r="A2392" t="str">
            <v>510824</v>
          </cell>
          <cell r="B2392" t="str">
            <v>苍溪县</v>
          </cell>
        </row>
        <row r="2393">
          <cell r="A2393" t="str">
            <v>510900</v>
          </cell>
          <cell r="B2393" t="str">
            <v>遂宁市本级</v>
          </cell>
        </row>
        <row r="2394">
          <cell r="A2394" t="str">
            <v>510903</v>
          </cell>
          <cell r="B2394" t="str">
            <v>船山区</v>
          </cell>
        </row>
        <row r="2395">
          <cell r="A2395" t="str">
            <v>510904</v>
          </cell>
          <cell r="B2395" t="str">
            <v>安居区</v>
          </cell>
        </row>
        <row r="2396">
          <cell r="A2396" t="str">
            <v>510921</v>
          </cell>
          <cell r="B2396" t="str">
            <v>蓬溪县</v>
          </cell>
        </row>
        <row r="2397">
          <cell r="A2397" t="str">
            <v>510923</v>
          </cell>
          <cell r="B2397" t="str">
            <v>大英县</v>
          </cell>
        </row>
        <row r="2398">
          <cell r="A2398" t="str">
            <v>510981</v>
          </cell>
          <cell r="B2398" t="str">
            <v>射洪市</v>
          </cell>
        </row>
        <row r="2399">
          <cell r="A2399" t="str">
            <v>511000</v>
          </cell>
          <cell r="B2399" t="str">
            <v>内江市本级</v>
          </cell>
        </row>
        <row r="2400">
          <cell r="A2400" t="str">
            <v>511002</v>
          </cell>
          <cell r="B2400" t="str">
            <v>市中区</v>
          </cell>
        </row>
        <row r="2401">
          <cell r="A2401" t="str">
            <v>511011</v>
          </cell>
          <cell r="B2401" t="str">
            <v>东兴区</v>
          </cell>
        </row>
        <row r="2402">
          <cell r="A2402" t="str">
            <v>511024</v>
          </cell>
          <cell r="B2402" t="str">
            <v>威远县</v>
          </cell>
        </row>
        <row r="2403">
          <cell r="A2403" t="str">
            <v>511025</v>
          </cell>
          <cell r="B2403" t="str">
            <v>资中县</v>
          </cell>
        </row>
        <row r="2404">
          <cell r="A2404" t="str">
            <v>511083</v>
          </cell>
          <cell r="B2404" t="str">
            <v>隆昌市</v>
          </cell>
        </row>
        <row r="2405">
          <cell r="A2405" t="str">
            <v>511100</v>
          </cell>
          <cell r="B2405" t="str">
            <v>乐山市本级</v>
          </cell>
        </row>
        <row r="2406">
          <cell r="A2406" t="str">
            <v>511102</v>
          </cell>
          <cell r="B2406" t="str">
            <v>市中区</v>
          </cell>
        </row>
        <row r="2407">
          <cell r="A2407" t="str">
            <v>511111</v>
          </cell>
          <cell r="B2407" t="str">
            <v>沙湾区</v>
          </cell>
        </row>
        <row r="2408">
          <cell r="A2408" t="str">
            <v>511112</v>
          </cell>
          <cell r="B2408" t="str">
            <v>五通桥区</v>
          </cell>
        </row>
        <row r="2409">
          <cell r="A2409" t="str">
            <v>511113</v>
          </cell>
          <cell r="B2409" t="str">
            <v>金口河区</v>
          </cell>
        </row>
        <row r="2410">
          <cell r="A2410" t="str">
            <v>511123</v>
          </cell>
          <cell r="B2410" t="str">
            <v>犍为县</v>
          </cell>
        </row>
        <row r="2411">
          <cell r="A2411" t="str">
            <v>511124</v>
          </cell>
          <cell r="B2411" t="str">
            <v>井研县</v>
          </cell>
        </row>
        <row r="2412">
          <cell r="A2412" t="str">
            <v>511126</v>
          </cell>
          <cell r="B2412" t="str">
            <v>夹江县</v>
          </cell>
        </row>
        <row r="2413">
          <cell r="A2413" t="str">
            <v>511129</v>
          </cell>
          <cell r="B2413" t="str">
            <v>沐川县</v>
          </cell>
        </row>
        <row r="2414">
          <cell r="A2414" t="str">
            <v>511132</v>
          </cell>
          <cell r="B2414" t="str">
            <v>峨边彝族自治县</v>
          </cell>
        </row>
        <row r="2415">
          <cell r="A2415" t="str">
            <v>511133</v>
          </cell>
          <cell r="B2415" t="str">
            <v>马边彝族自治县</v>
          </cell>
        </row>
        <row r="2416">
          <cell r="A2416" t="str">
            <v>511181</v>
          </cell>
          <cell r="B2416" t="str">
            <v>峨眉山市</v>
          </cell>
        </row>
        <row r="2417">
          <cell r="A2417" t="str">
            <v>511300</v>
          </cell>
          <cell r="B2417" t="str">
            <v>南充市本级</v>
          </cell>
        </row>
        <row r="2418">
          <cell r="A2418" t="str">
            <v>511302</v>
          </cell>
          <cell r="B2418" t="str">
            <v>顺庆区</v>
          </cell>
        </row>
        <row r="2419">
          <cell r="A2419" t="str">
            <v>511303</v>
          </cell>
          <cell r="B2419" t="str">
            <v>高坪区</v>
          </cell>
        </row>
        <row r="2420">
          <cell r="A2420" t="str">
            <v>511304</v>
          </cell>
          <cell r="B2420" t="str">
            <v>嘉陵区</v>
          </cell>
        </row>
        <row r="2421">
          <cell r="A2421" t="str">
            <v>511321</v>
          </cell>
          <cell r="B2421" t="str">
            <v>南部县</v>
          </cell>
        </row>
        <row r="2422">
          <cell r="A2422" t="str">
            <v>511322</v>
          </cell>
          <cell r="B2422" t="str">
            <v>营山县</v>
          </cell>
        </row>
        <row r="2423">
          <cell r="A2423" t="str">
            <v>511323</v>
          </cell>
          <cell r="B2423" t="str">
            <v>蓬安县</v>
          </cell>
        </row>
        <row r="2424">
          <cell r="A2424" t="str">
            <v>511324</v>
          </cell>
          <cell r="B2424" t="str">
            <v>仪陇县</v>
          </cell>
        </row>
        <row r="2425">
          <cell r="A2425" t="str">
            <v>511325</v>
          </cell>
          <cell r="B2425" t="str">
            <v>西充县</v>
          </cell>
        </row>
        <row r="2426">
          <cell r="A2426" t="str">
            <v>511381</v>
          </cell>
          <cell r="B2426" t="str">
            <v>阆中市</v>
          </cell>
        </row>
        <row r="2427">
          <cell r="A2427" t="str">
            <v>511400</v>
          </cell>
          <cell r="B2427" t="str">
            <v>眉山市本级</v>
          </cell>
        </row>
        <row r="2428">
          <cell r="A2428" t="str">
            <v>511402</v>
          </cell>
          <cell r="B2428" t="str">
            <v>东坡区</v>
          </cell>
        </row>
        <row r="2429">
          <cell r="A2429" t="str">
            <v>511403</v>
          </cell>
          <cell r="B2429" t="str">
            <v>彭山区</v>
          </cell>
        </row>
        <row r="2430">
          <cell r="A2430" t="str">
            <v>511421</v>
          </cell>
          <cell r="B2430" t="str">
            <v>仁寿县</v>
          </cell>
        </row>
        <row r="2431">
          <cell r="A2431" t="str">
            <v>511423</v>
          </cell>
          <cell r="B2431" t="str">
            <v>洪雅县</v>
          </cell>
        </row>
        <row r="2432">
          <cell r="A2432" t="str">
            <v>511424</v>
          </cell>
          <cell r="B2432" t="str">
            <v>丹棱县</v>
          </cell>
        </row>
        <row r="2433">
          <cell r="A2433" t="str">
            <v>511425</v>
          </cell>
          <cell r="B2433" t="str">
            <v>青神县</v>
          </cell>
        </row>
        <row r="2434">
          <cell r="A2434" t="str">
            <v>511500</v>
          </cell>
          <cell r="B2434" t="str">
            <v>宜宾市本级</v>
          </cell>
        </row>
        <row r="2435">
          <cell r="A2435" t="str">
            <v>511502</v>
          </cell>
          <cell r="B2435" t="str">
            <v>翠屏区</v>
          </cell>
        </row>
        <row r="2436">
          <cell r="A2436" t="str">
            <v>511503</v>
          </cell>
          <cell r="B2436" t="str">
            <v>南溪区</v>
          </cell>
        </row>
        <row r="2437">
          <cell r="A2437" t="str">
            <v>511504</v>
          </cell>
          <cell r="B2437" t="str">
            <v>叙州区</v>
          </cell>
        </row>
        <row r="2438">
          <cell r="A2438" t="str">
            <v>511523</v>
          </cell>
          <cell r="B2438" t="str">
            <v>江安县</v>
          </cell>
        </row>
        <row r="2439">
          <cell r="A2439" t="str">
            <v>511524</v>
          </cell>
          <cell r="B2439" t="str">
            <v>长宁县</v>
          </cell>
        </row>
        <row r="2440">
          <cell r="A2440" t="str">
            <v>511525</v>
          </cell>
          <cell r="B2440" t="str">
            <v>高县</v>
          </cell>
        </row>
        <row r="2441">
          <cell r="A2441" t="str">
            <v>511526</v>
          </cell>
          <cell r="B2441" t="str">
            <v>珙县</v>
          </cell>
        </row>
        <row r="2442">
          <cell r="A2442" t="str">
            <v>511527</v>
          </cell>
          <cell r="B2442" t="str">
            <v>筠连县</v>
          </cell>
        </row>
        <row r="2443">
          <cell r="A2443" t="str">
            <v>511528</v>
          </cell>
          <cell r="B2443" t="str">
            <v>兴文县</v>
          </cell>
        </row>
        <row r="2444">
          <cell r="A2444" t="str">
            <v>511529</v>
          </cell>
          <cell r="B2444" t="str">
            <v>屏山县</v>
          </cell>
        </row>
        <row r="2445">
          <cell r="A2445" t="str">
            <v>511600</v>
          </cell>
          <cell r="B2445" t="str">
            <v>广安市本级</v>
          </cell>
        </row>
        <row r="2446">
          <cell r="A2446" t="str">
            <v>511602</v>
          </cell>
          <cell r="B2446" t="str">
            <v>广安区</v>
          </cell>
        </row>
        <row r="2447">
          <cell r="A2447" t="str">
            <v>511603</v>
          </cell>
          <cell r="B2447" t="str">
            <v>前锋区</v>
          </cell>
        </row>
        <row r="2448">
          <cell r="A2448" t="str">
            <v>511621</v>
          </cell>
          <cell r="B2448" t="str">
            <v>岳池县</v>
          </cell>
        </row>
        <row r="2449">
          <cell r="A2449" t="str">
            <v>511622</v>
          </cell>
          <cell r="B2449" t="str">
            <v>武胜县</v>
          </cell>
        </row>
        <row r="2450">
          <cell r="A2450" t="str">
            <v>511623</v>
          </cell>
          <cell r="B2450" t="str">
            <v>邻水县</v>
          </cell>
        </row>
        <row r="2451">
          <cell r="A2451" t="str">
            <v>511681</v>
          </cell>
          <cell r="B2451" t="str">
            <v>华蓥市</v>
          </cell>
        </row>
        <row r="2452">
          <cell r="A2452" t="str">
            <v>511700</v>
          </cell>
          <cell r="B2452" t="str">
            <v>达州市本级</v>
          </cell>
        </row>
        <row r="2453">
          <cell r="A2453" t="str">
            <v>511702</v>
          </cell>
          <cell r="B2453" t="str">
            <v>通川区</v>
          </cell>
        </row>
        <row r="2454">
          <cell r="A2454" t="str">
            <v>511703</v>
          </cell>
          <cell r="B2454" t="str">
            <v>达川区</v>
          </cell>
        </row>
        <row r="2455">
          <cell r="A2455" t="str">
            <v>511722</v>
          </cell>
          <cell r="B2455" t="str">
            <v>宣汉县</v>
          </cell>
        </row>
        <row r="2456">
          <cell r="A2456" t="str">
            <v>511723</v>
          </cell>
          <cell r="B2456" t="str">
            <v>开江县</v>
          </cell>
        </row>
        <row r="2457">
          <cell r="A2457" t="str">
            <v>511724</v>
          </cell>
          <cell r="B2457" t="str">
            <v>大竹县</v>
          </cell>
        </row>
        <row r="2458">
          <cell r="A2458" t="str">
            <v>511725</v>
          </cell>
          <cell r="B2458" t="str">
            <v>渠县</v>
          </cell>
        </row>
        <row r="2459">
          <cell r="A2459" t="str">
            <v>511781</v>
          </cell>
          <cell r="B2459" t="str">
            <v>万源市</v>
          </cell>
        </row>
        <row r="2460">
          <cell r="A2460" t="str">
            <v>511800</v>
          </cell>
          <cell r="B2460" t="str">
            <v>雅安市本级</v>
          </cell>
        </row>
        <row r="2461">
          <cell r="A2461" t="str">
            <v>511802</v>
          </cell>
          <cell r="B2461" t="str">
            <v>雨城区</v>
          </cell>
        </row>
        <row r="2462">
          <cell r="A2462" t="str">
            <v>511803</v>
          </cell>
          <cell r="B2462" t="str">
            <v>名山区</v>
          </cell>
        </row>
        <row r="2463">
          <cell r="A2463" t="str">
            <v>511822</v>
          </cell>
          <cell r="B2463" t="str">
            <v>荥经县</v>
          </cell>
        </row>
        <row r="2464">
          <cell r="A2464" t="str">
            <v>511823</v>
          </cell>
          <cell r="B2464" t="str">
            <v>汉源县</v>
          </cell>
        </row>
        <row r="2465">
          <cell r="A2465" t="str">
            <v>511824</v>
          </cell>
          <cell r="B2465" t="str">
            <v>石棉县</v>
          </cell>
        </row>
        <row r="2466">
          <cell r="A2466" t="str">
            <v>511825</v>
          </cell>
          <cell r="B2466" t="str">
            <v>天全县</v>
          </cell>
        </row>
        <row r="2467">
          <cell r="A2467" t="str">
            <v>511826</v>
          </cell>
          <cell r="B2467" t="str">
            <v>芦山县</v>
          </cell>
        </row>
        <row r="2468">
          <cell r="A2468" t="str">
            <v>511827</v>
          </cell>
          <cell r="B2468" t="str">
            <v>宝兴县</v>
          </cell>
        </row>
        <row r="2469">
          <cell r="A2469" t="str">
            <v>511900</v>
          </cell>
          <cell r="B2469" t="str">
            <v>巴中市本级</v>
          </cell>
        </row>
        <row r="2470">
          <cell r="A2470" t="str">
            <v>511902</v>
          </cell>
          <cell r="B2470" t="str">
            <v>巴州区</v>
          </cell>
        </row>
        <row r="2471">
          <cell r="A2471" t="str">
            <v>511903</v>
          </cell>
          <cell r="B2471" t="str">
            <v>恩阳区</v>
          </cell>
        </row>
        <row r="2472">
          <cell r="A2472" t="str">
            <v>511921</v>
          </cell>
          <cell r="B2472" t="str">
            <v>通江县</v>
          </cell>
        </row>
        <row r="2473">
          <cell r="A2473" t="str">
            <v>511922</v>
          </cell>
          <cell r="B2473" t="str">
            <v>南江县</v>
          </cell>
        </row>
        <row r="2474">
          <cell r="A2474" t="str">
            <v>511923</v>
          </cell>
          <cell r="B2474" t="str">
            <v>平昌县</v>
          </cell>
        </row>
        <row r="2475">
          <cell r="A2475" t="str">
            <v>512000</v>
          </cell>
          <cell r="B2475" t="str">
            <v>资阳市本级</v>
          </cell>
        </row>
        <row r="2476">
          <cell r="A2476" t="str">
            <v>512002</v>
          </cell>
          <cell r="B2476" t="str">
            <v>雁江区</v>
          </cell>
        </row>
        <row r="2477">
          <cell r="A2477" t="str">
            <v>512021</v>
          </cell>
          <cell r="B2477" t="str">
            <v>安岳县</v>
          </cell>
        </row>
        <row r="2478">
          <cell r="A2478" t="str">
            <v>512022</v>
          </cell>
          <cell r="B2478" t="str">
            <v>乐至县</v>
          </cell>
        </row>
        <row r="2479">
          <cell r="A2479" t="str">
            <v>513200</v>
          </cell>
          <cell r="B2479" t="str">
            <v>阿坝藏族羌族自治州本级</v>
          </cell>
        </row>
        <row r="2480">
          <cell r="A2480" t="str">
            <v>513201</v>
          </cell>
          <cell r="B2480" t="str">
            <v>马尔康市</v>
          </cell>
        </row>
        <row r="2481">
          <cell r="A2481" t="str">
            <v>513221</v>
          </cell>
          <cell r="B2481" t="str">
            <v>汶川县</v>
          </cell>
        </row>
        <row r="2482">
          <cell r="A2482" t="str">
            <v>513222</v>
          </cell>
          <cell r="B2482" t="str">
            <v>理县</v>
          </cell>
        </row>
        <row r="2483">
          <cell r="A2483" t="str">
            <v>513223</v>
          </cell>
          <cell r="B2483" t="str">
            <v>茂县</v>
          </cell>
        </row>
        <row r="2484">
          <cell r="A2484" t="str">
            <v>513224</v>
          </cell>
          <cell r="B2484" t="str">
            <v>松潘县</v>
          </cell>
        </row>
        <row r="2485">
          <cell r="A2485" t="str">
            <v>513225</v>
          </cell>
          <cell r="B2485" t="str">
            <v>九寨沟县</v>
          </cell>
        </row>
        <row r="2486">
          <cell r="A2486" t="str">
            <v>513226</v>
          </cell>
          <cell r="B2486" t="str">
            <v>金川县</v>
          </cell>
        </row>
        <row r="2487">
          <cell r="A2487" t="str">
            <v>513227</v>
          </cell>
          <cell r="B2487" t="str">
            <v>小金县</v>
          </cell>
        </row>
        <row r="2488">
          <cell r="A2488" t="str">
            <v>513228</v>
          </cell>
          <cell r="B2488" t="str">
            <v>黑水县</v>
          </cell>
        </row>
        <row r="2489">
          <cell r="A2489" t="str">
            <v>513230</v>
          </cell>
          <cell r="B2489" t="str">
            <v>壤塘县</v>
          </cell>
        </row>
        <row r="2490">
          <cell r="A2490" t="str">
            <v>513231</v>
          </cell>
          <cell r="B2490" t="str">
            <v>阿坝县</v>
          </cell>
        </row>
        <row r="2491">
          <cell r="A2491" t="str">
            <v>513232</v>
          </cell>
          <cell r="B2491" t="str">
            <v>若尔盖县</v>
          </cell>
        </row>
        <row r="2492">
          <cell r="A2492" t="str">
            <v>513233</v>
          </cell>
          <cell r="B2492" t="str">
            <v>红原县</v>
          </cell>
        </row>
        <row r="2493">
          <cell r="A2493" t="str">
            <v>513300</v>
          </cell>
          <cell r="B2493" t="str">
            <v>甘孜藏族自治州本级</v>
          </cell>
        </row>
        <row r="2494">
          <cell r="A2494" t="str">
            <v>513301</v>
          </cell>
          <cell r="B2494" t="str">
            <v>康定市</v>
          </cell>
        </row>
        <row r="2495">
          <cell r="A2495" t="str">
            <v>513322</v>
          </cell>
          <cell r="B2495" t="str">
            <v>泸定县</v>
          </cell>
        </row>
        <row r="2496">
          <cell r="A2496" t="str">
            <v>513323</v>
          </cell>
          <cell r="B2496" t="str">
            <v>丹巴县</v>
          </cell>
        </row>
        <row r="2497">
          <cell r="A2497" t="str">
            <v>513324</v>
          </cell>
          <cell r="B2497" t="str">
            <v>九龙县</v>
          </cell>
        </row>
        <row r="2498">
          <cell r="A2498" t="str">
            <v>513325</v>
          </cell>
          <cell r="B2498" t="str">
            <v>雅江县</v>
          </cell>
        </row>
        <row r="2499">
          <cell r="A2499" t="str">
            <v>513326</v>
          </cell>
          <cell r="B2499" t="str">
            <v>道孚县</v>
          </cell>
        </row>
        <row r="2500">
          <cell r="A2500" t="str">
            <v>513327</v>
          </cell>
          <cell r="B2500" t="str">
            <v>炉霍县</v>
          </cell>
        </row>
        <row r="2501">
          <cell r="A2501" t="str">
            <v>513328</v>
          </cell>
          <cell r="B2501" t="str">
            <v>甘孜县</v>
          </cell>
        </row>
        <row r="2502">
          <cell r="A2502" t="str">
            <v>513329</v>
          </cell>
          <cell r="B2502" t="str">
            <v>新龙县</v>
          </cell>
        </row>
        <row r="2503">
          <cell r="A2503" t="str">
            <v>513330</v>
          </cell>
          <cell r="B2503" t="str">
            <v>德格县</v>
          </cell>
        </row>
        <row r="2504">
          <cell r="A2504" t="str">
            <v>513331</v>
          </cell>
          <cell r="B2504" t="str">
            <v>白玉县</v>
          </cell>
        </row>
        <row r="2505">
          <cell r="A2505" t="str">
            <v>513332</v>
          </cell>
          <cell r="B2505" t="str">
            <v>石渠县</v>
          </cell>
        </row>
        <row r="2506">
          <cell r="A2506" t="str">
            <v>513333</v>
          </cell>
          <cell r="B2506" t="str">
            <v>色达县</v>
          </cell>
        </row>
        <row r="2507">
          <cell r="A2507" t="str">
            <v>513334</v>
          </cell>
          <cell r="B2507" t="str">
            <v>理塘县</v>
          </cell>
        </row>
        <row r="2508">
          <cell r="A2508" t="str">
            <v>513335</v>
          </cell>
          <cell r="B2508" t="str">
            <v>巴塘县</v>
          </cell>
        </row>
        <row r="2509">
          <cell r="A2509" t="str">
            <v>513336</v>
          </cell>
          <cell r="B2509" t="str">
            <v>乡城县</v>
          </cell>
        </row>
        <row r="2510">
          <cell r="A2510" t="str">
            <v>513337</v>
          </cell>
          <cell r="B2510" t="str">
            <v>稻城县</v>
          </cell>
        </row>
        <row r="2511">
          <cell r="A2511" t="str">
            <v>513338</v>
          </cell>
          <cell r="B2511" t="str">
            <v>得荣县</v>
          </cell>
        </row>
        <row r="2512">
          <cell r="A2512" t="str">
            <v>513400</v>
          </cell>
          <cell r="B2512" t="str">
            <v>凉山彝族自治州本级</v>
          </cell>
        </row>
        <row r="2513">
          <cell r="A2513" t="str">
            <v>513401</v>
          </cell>
          <cell r="B2513" t="str">
            <v>西昌市</v>
          </cell>
        </row>
        <row r="2514">
          <cell r="A2514" t="str">
            <v>513402</v>
          </cell>
          <cell r="B2514" t="str">
            <v>会理市</v>
          </cell>
        </row>
        <row r="2515">
          <cell r="A2515" t="str">
            <v>513422</v>
          </cell>
          <cell r="B2515" t="str">
            <v>木里藏族自治县</v>
          </cell>
        </row>
        <row r="2516">
          <cell r="A2516" t="str">
            <v>513423</v>
          </cell>
          <cell r="B2516" t="str">
            <v>盐源县</v>
          </cell>
        </row>
        <row r="2517">
          <cell r="A2517" t="str">
            <v>513424</v>
          </cell>
          <cell r="B2517" t="str">
            <v>德昌县</v>
          </cell>
        </row>
        <row r="2518">
          <cell r="A2518" t="str">
            <v>513426</v>
          </cell>
          <cell r="B2518" t="str">
            <v>会东县</v>
          </cell>
        </row>
        <row r="2519">
          <cell r="A2519" t="str">
            <v>513427</v>
          </cell>
          <cell r="B2519" t="str">
            <v>宁南县</v>
          </cell>
        </row>
        <row r="2520">
          <cell r="A2520" t="str">
            <v>513428</v>
          </cell>
          <cell r="B2520" t="str">
            <v>普格县</v>
          </cell>
        </row>
        <row r="2521">
          <cell r="A2521" t="str">
            <v>513429</v>
          </cell>
          <cell r="B2521" t="str">
            <v>布拖县</v>
          </cell>
        </row>
        <row r="2522">
          <cell r="A2522" t="str">
            <v>513430</v>
          </cell>
          <cell r="B2522" t="str">
            <v>金阳县</v>
          </cell>
        </row>
        <row r="2523">
          <cell r="A2523" t="str">
            <v>513431</v>
          </cell>
          <cell r="B2523" t="str">
            <v>昭觉县</v>
          </cell>
        </row>
        <row r="2524">
          <cell r="A2524" t="str">
            <v>513432</v>
          </cell>
          <cell r="B2524" t="str">
            <v>喜德县</v>
          </cell>
        </row>
        <row r="2525">
          <cell r="A2525" t="str">
            <v>513433</v>
          </cell>
          <cell r="B2525" t="str">
            <v>冕宁县</v>
          </cell>
        </row>
        <row r="2526">
          <cell r="A2526" t="str">
            <v>513434</v>
          </cell>
          <cell r="B2526" t="str">
            <v>越西县</v>
          </cell>
        </row>
        <row r="2527">
          <cell r="A2527" t="str">
            <v>513435</v>
          </cell>
          <cell r="B2527" t="str">
            <v>甘洛县</v>
          </cell>
        </row>
        <row r="2528">
          <cell r="A2528" t="str">
            <v>513436</v>
          </cell>
          <cell r="B2528" t="str">
            <v>美姑县</v>
          </cell>
        </row>
        <row r="2529">
          <cell r="A2529" t="str">
            <v>513437</v>
          </cell>
          <cell r="B2529" t="str">
            <v>雷波县</v>
          </cell>
        </row>
        <row r="2530">
          <cell r="A2530" t="str">
            <v>520000</v>
          </cell>
          <cell r="B2530" t="str">
            <v>贵州省本级</v>
          </cell>
        </row>
        <row r="2531">
          <cell r="A2531" t="str">
            <v>520100</v>
          </cell>
          <cell r="B2531" t="str">
            <v>贵阳市本级</v>
          </cell>
        </row>
        <row r="2532">
          <cell r="A2532" t="str">
            <v>520102</v>
          </cell>
          <cell r="B2532" t="str">
            <v>南明区</v>
          </cell>
        </row>
        <row r="2533">
          <cell r="A2533" t="str">
            <v>520103</v>
          </cell>
          <cell r="B2533" t="str">
            <v>云岩区</v>
          </cell>
        </row>
        <row r="2534">
          <cell r="A2534" t="str">
            <v>520111</v>
          </cell>
          <cell r="B2534" t="str">
            <v>花溪区</v>
          </cell>
        </row>
        <row r="2535">
          <cell r="A2535" t="str">
            <v>520112</v>
          </cell>
          <cell r="B2535" t="str">
            <v>乌当区</v>
          </cell>
        </row>
        <row r="2536">
          <cell r="A2536" t="str">
            <v>520113</v>
          </cell>
          <cell r="B2536" t="str">
            <v>白云区</v>
          </cell>
        </row>
        <row r="2537">
          <cell r="A2537" t="str">
            <v>520115</v>
          </cell>
          <cell r="B2537" t="str">
            <v>观山湖区</v>
          </cell>
        </row>
        <row r="2538">
          <cell r="A2538" t="str">
            <v>520121</v>
          </cell>
          <cell r="B2538" t="str">
            <v>开阳县</v>
          </cell>
        </row>
        <row r="2539">
          <cell r="A2539" t="str">
            <v>520122</v>
          </cell>
          <cell r="B2539" t="str">
            <v>息烽县</v>
          </cell>
        </row>
        <row r="2540">
          <cell r="A2540" t="str">
            <v>520123</v>
          </cell>
          <cell r="B2540" t="str">
            <v>修文县</v>
          </cell>
        </row>
        <row r="2541">
          <cell r="A2541" t="str">
            <v>520181</v>
          </cell>
          <cell r="B2541" t="str">
            <v>清镇市</v>
          </cell>
        </row>
        <row r="2542">
          <cell r="A2542" t="str">
            <v>520200</v>
          </cell>
          <cell r="B2542" t="str">
            <v>六盘水市本级</v>
          </cell>
        </row>
        <row r="2543">
          <cell r="A2543" t="str">
            <v>520201</v>
          </cell>
          <cell r="B2543" t="str">
            <v>钟山区</v>
          </cell>
        </row>
        <row r="2544">
          <cell r="A2544" t="str">
            <v>520203</v>
          </cell>
          <cell r="B2544" t="str">
            <v>六枝特区</v>
          </cell>
        </row>
        <row r="2545">
          <cell r="A2545" t="str">
            <v>520204</v>
          </cell>
          <cell r="B2545" t="str">
            <v>水城区</v>
          </cell>
        </row>
        <row r="2546">
          <cell r="A2546" t="str">
            <v>520281</v>
          </cell>
          <cell r="B2546" t="str">
            <v>盘州市</v>
          </cell>
        </row>
        <row r="2547">
          <cell r="A2547" t="str">
            <v>520300</v>
          </cell>
          <cell r="B2547" t="str">
            <v>遵义市本级</v>
          </cell>
        </row>
        <row r="2548">
          <cell r="A2548" t="str">
            <v>520302</v>
          </cell>
          <cell r="B2548" t="str">
            <v>红花岗区</v>
          </cell>
        </row>
        <row r="2549">
          <cell r="A2549" t="str">
            <v>520303</v>
          </cell>
          <cell r="B2549" t="str">
            <v>汇川区</v>
          </cell>
        </row>
        <row r="2550">
          <cell r="A2550" t="str">
            <v>520304</v>
          </cell>
          <cell r="B2550" t="str">
            <v>播州区</v>
          </cell>
        </row>
        <row r="2551">
          <cell r="A2551" t="str">
            <v>520322</v>
          </cell>
          <cell r="B2551" t="str">
            <v>桐梓县</v>
          </cell>
        </row>
        <row r="2552">
          <cell r="A2552" t="str">
            <v>520323</v>
          </cell>
          <cell r="B2552" t="str">
            <v>绥阳县</v>
          </cell>
        </row>
        <row r="2553">
          <cell r="A2553" t="str">
            <v>520324</v>
          </cell>
          <cell r="B2553" t="str">
            <v>正安县</v>
          </cell>
        </row>
        <row r="2554">
          <cell r="A2554" t="str">
            <v>520325</v>
          </cell>
          <cell r="B2554" t="str">
            <v>道真仡佬族苗族自治县</v>
          </cell>
        </row>
        <row r="2555">
          <cell r="A2555" t="str">
            <v>520326</v>
          </cell>
          <cell r="B2555" t="str">
            <v>务川仡佬族苗族自治县</v>
          </cell>
        </row>
        <row r="2556">
          <cell r="A2556" t="str">
            <v>520327</v>
          </cell>
          <cell r="B2556" t="str">
            <v>凤冈县</v>
          </cell>
        </row>
        <row r="2557">
          <cell r="A2557" t="str">
            <v>520328</v>
          </cell>
          <cell r="B2557" t="str">
            <v>湄潭县</v>
          </cell>
        </row>
        <row r="2558">
          <cell r="A2558" t="str">
            <v>520329</v>
          </cell>
          <cell r="B2558" t="str">
            <v>余庆县</v>
          </cell>
        </row>
        <row r="2559">
          <cell r="A2559" t="str">
            <v>520330</v>
          </cell>
          <cell r="B2559" t="str">
            <v>习水县</v>
          </cell>
        </row>
        <row r="2560">
          <cell r="A2560" t="str">
            <v>520381</v>
          </cell>
          <cell r="B2560" t="str">
            <v>赤水市</v>
          </cell>
        </row>
        <row r="2561">
          <cell r="A2561" t="str">
            <v>520382</v>
          </cell>
          <cell r="B2561" t="str">
            <v>仁怀市</v>
          </cell>
        </row>
        <row r="2562">
          <cell r="A2562" t="str">
            <v>520400</v>
          </cell>
          <cell r="B2562" t="str">
            <v>安顺市本级</v>
          </cell>
        </row>
        <row r="2563">
          <cell r="A2563" t="str">
            <v>520402</v>
          </cell>
          <cell r="B2563" t="str">
            <v>西秀区</v>
          </cell>
        </row>
        <row r="2564">
          <cell r="A2564" t="str">
            <v>520403</v>
          </cell>
          <cell r="B2564" t="str">
            <v>平坝区</v>
          </cell>
        </row>
        <row r="2565">
          <cell r="A2565" t="str">
            <v>520422</v>
          </cell>
          <cell r="B2565" t="str">
            <v>普定县</v>
          </cell>
        </row>
        <row r="2566">
          <cell r="A2566" t="str">
            <v>520423</v>
          </cell>
          <cell r="B2566" t="str">
            <v>镇宁布依族苗族自治县</v>
          </cell>
        </row>
        <row r="2567">
          <cell r="A2567" t="str">
            <v>520424</v>
          </cell>
          <cell r="B2567" t="str">
            <v>关岭布依族苗族自治县</v>
          </cell>
        </row>
        <row r="2568">
          <cell r="A2568" t="str">
            <v>520425</v>
          </cell>
          <cell r="B2568" t="str">
            <v>紫云苗族布依族自治县</v>
          </cell>
        </row>
        <row r="2569">
          <cell r="A2569" t="str">
            <v>520500</v>
          </cell>
          <cell r="B2569" t="str">
            <v>毕节市本级</v>
          </cell>
        </row>
        <row r="2570">
          <cell r="A2570" t="str">
            <v>520502</v>
          </cell>
          <cell r="B2570" t="str">
            <v>七星关区</v>
          </cell>
        </row>
        <row r="2571">
          <cell r="A2571" t="str">
            <v>520521</v>
          </cell>
          <cell r="B2571" t="str">
            <v>大方县</v>
          </cell>
        </row>
        <row r="2572">
          <cell r="A2572" t="str">
            <v>520523</v>
          </cell>
          <cell r="B2572" t="str">
            <v>金沙县</v>
          </cell>
        </row>
        <row r="2573">
          <cell r="A2573" t="str">
            <v>520524</v>
          </cell>
          <cell r="B2573" t="str">
            <v>织金县</v>
          </cell>
        </row>
        <row r="2574">
          <cell r="A2574" t="str">
            <v>520525</v>
          </cell>
          <cell r="B2574" t="str">
            <v>纳雍县</v>
          </cell>
        </row>
        <row r="2575">
          <cell r="A2575" t="str">
            <v>520526</v>
          </cell>
          <cell r="B2575" t="str">
            <v>威宁彝族回族苗族自治县</v>
          </cell>
        </row>
        <row r="2576">
          <cell r="A2576" t="str">
            <v>520527</v>
          </cell>
          <cell r="B2576" t="str">
            <v>赫章县</v>
          </cell>
        </row>
        <row r="2577">
          <cell r="A2577" t="str">
            <v>520581</v>
          </cell>
          <cell r="B2577" t="str">
            <v>黔西市</v>
          </cell>
        </row>
        <row r="2578">
          <cell r="A2578" t="str">
            <v>520600</v>
          </cell>
          <cell r="B2578" t="str">
            <v>铜仁市本级</v>
          </cell>
        </row>
        <row r="2579">
          <cell r="A2579" t="str">
            <v>520602</v>
          </cell>
          <cell r="B2579" t="str">
            <v>碧江区</v>
          </cell>
        </row>
        <row r="2580">
          <cell r="A2580" t="str">
            <v>520603</v>
          </cell>
          <cell r="B2580" t="str">
            <v>万山区</v>
          </cell>
        </row>
        <row r="2581">
          <cell r="A2581" t="str">
            <v>520621</v>
          </cell>
          <cell r="B2581" t="str">
            <v>江口县</v>
          </cell>
        </row>
        <row r="2582">
          <cell r="A2582" t="str">
            <v>520622</v>
          </cell>
          <cell r="B2582" t="str">
            <v>玉屏侗族自治县</v>
          </cell>
        </row>
        <row r="2583">
          <cell r="A2583" t="str">
            <v>520623</v>
          </cell>
          <cell r="B2583" t="str">
            <v>石阡县</v>
          </cell>
        </row>
        <row r="2584">
          <cell r="A2584" t="str">
            <v>520624</v>
          </cell>
          <cell r="B2584" t="str">
            <v>思南县</v>
          </cell>
        </row>
        <row r="2585">
          <cell r="A2585" t="str">
            <v>520625</v>
          </cell>
          <cell r="B2585" t="str">
            <v>印江土家族苗族自治县</v>
          </cell>
        </row>
        <row r="2586">
          <cell r="A2586" t="str">
            <v>520626</v>
          </cell>
          <cell r="B2586" t="str">
            <v>德江县</v>
          </cell>
        </row>
        <row r="2587">
          <cell r="A2587" t="str">
            <v>520627</v>
          </cell>
          <cell r="B2587" t="str">
            <v>沿河土家族自治县</v>
          </cell>
        </row>
        <row r="2588">
          <cell r="A2588" t="str">
            <v>520628</v>
          </cell>
          <cell r="B2588" t="str">
            <v>松桃苗族自治县</v>
          </cell>
        </row>
        <row r="2589">
          <cell r="A2589" t="str">
            <v>522300</v>
          </cell>
          <cell r="B2589" t="str">
            <v>黔西南布依族苗族自治州本级</v>
          </cell>
        </row>
        <row r="2590">
          <cell r="A2590" t="str">
            <v>522301</v>
          </cell>
          <cell r="B2590" t="str">
            <v>兴义市</v>
          </cell>
        </row>
        <row r="2591">
          <cell r="A2591" t="str">
            <v>522302</v>
          </cell>
          <cell r="B2591" t="str">
            <v>兴仁市</v>
          </cell>
        </row>
        <row r="2592">
          <cell r="A2592" t="str">
            <v>522323</v>
          </cell>
          <cell r="B2592" t="str">
            <v>普安县</v>
          </cell>
        </row>
        <row r="2593">
          <cell r="A2593" t="str">
            <v>522324</v>
          </cell>
          <cell r="B2593" t="str">
            <v>晴隆县</v>
          </cell>
        </row>
        <row r="2594">
          <cell r="A2594" t="str">
            <v>522325</v>
          </cell>
          <cell r="B2594" t="str">
            <v>贞丰县</v>
          </cell>
        </row>
        <row r="2595">
          <cell r="A2595" t="str">
            <v>522326</v>
          </cell>
          <cell r="B2595" t="str">
            <v>望谟县</v>
          </cell>
        </row>
        <row r="2596">
          <cell r="A2596" t="str">
            <v>522327</v>
          </cell>
          <cell r="B2596" t="str">
            <v>册亨县</v>
          </cell>
        </row>
        <row r="2597">
          <cell r="A2597" t="str">
            <v>522328</v>
          </cell>
          <cell r="B2597" t="str">
            <v>安龙县</v>
          </cell>
        </row>
        <row r="2598">
          <cell r="A2598" t="str">
            <v>522600</v>
          </cell>
          <cell r="B2598" t="str">
            <v>黔东南苗族侗族自治州本级</v>
          </cell>
        </row>
        <row r="2599">
          <cell r="A2599" t="str">
            <v>522601</v>
          </cell>
          <cell r="B2599" t="str">
            <v>凯里市</v>
          </cell>
        </row>
        <row r="2600">
          <cell r="A2600" t="str">
            <v>522622</v>
          </cell>
          <cell r="B2600" t="str">
            <v>黄平县</v>
          </cell>
        </row>
        <row r="2601">
          <cell r="A2601" t="str">
            <v>522623</v>
          </cell>
          <cell r="B2601" t="str">
            <v>施秉县</v>
          </cell>
        </row>
        <row r="2602">
          <cell r="A2602" t="str">
            <v>522624</v>
          </cell>
          <cell r="B2602" t="str">
            <v>三穗县</v>
          </cell>
        </row>
        <row r="2603">
          <cell r="A2603" t="str">
            <v>522625</v>
          </cell>
          <cell r="B2603" t="str">
            <v>镇远县</v>
          </cell>
        </row>
        <row r="2604">
          <cell r="A2604" t="str">
            <v>522626</v>
          </cell>
          <cell r="B2604" t="str">
            <v>岑巩县</v>
          </cell>
        </row>
        <row r="2605">
          <cell r="A2605" t="str">
            <v>522627</v>
          </cell>
          <cell r="B2605" t="str">
            <v>天柱县</v>
          </cell>
        </row>
        <row r="2606">
          <cell r="A2606" t="str">
            <v>522628</v>
          </cell>
          <cell r="B2606" t="str">
            <v>锦屏县</v>
          </cell>
        </row>
        <row r="2607">
          <cell r="A2607" t="str">
            <v>522629</v>
          </cell>
          <cell r="B2607" t="str">
            <v>剑河县</v>
          </cell>
        </row>
        <row r="2608">
          <cell r="A2608" t="str">
            <v>522630</v>
          </cell>
          <cell r="B2608" t="str">
            <v>台江县</v>
          </cell>
        </row>
        <row r="2609">
          <cell r="A2609" t="str">
            <v>522631</v>
          </cell>
          <cell r="B2609" t="str">
            <v>黎平县</v>
          </cell>
        </row>
        <row r="2610">
          <cell r="A2610" t="str">
            <v>522632</v>
          </cell>
          <cell r="B2610" t="str">
            <v>榕江县</v>
          </cell>
        </row>
        <row r="2611">
          <cell r="A2611" t="str">
            <v>522633</v>
          </cell>
          <cell r="B2611" t="str">
            <v>从江县</v>
          </cell>
        </row>
        <row r="2612">
          <cell r="A2612" t="str">
            <v>522634</v>
          </cell>
          <cell r="B2612" t="str">
            <v>雷山县</v>
          </cell>
        </row>
        <row r="2613">
          <cell r="A2613" t="str">
            <v>522635</v>
          </cell>
          <cell r="B2613" t="str">
            <v>麻江县</v>
          </cell>
        </row>
        <row r="2614">
          <cell r="A2614" t="str">
            <v>522636</v>
          </cell>
          <cell r="B2614" t="str">
            <v>丹寨县</v>
          </cell>
        </row>
        <row r="2615">
          <cell r="A2615" t="str">
            <v>522700</v>
          </cell>
          <cell r="B2615" t="str">
            <v>黔南布依族苗族自治州本级</v>
          </cell>
        </row>
        <row r="2616">
          <cell r="A2616" t="str">
            <v>522701</v>
          </cell>
          <cell r="B2616" t="str">
            <v>都匀市</v>
          </cell>
        </row>
        <row r="2617">
          <cell r="A2617" t="str">
            <v>522702</v>
          </cell>
          <cell r="B2617" t="str">
            <v>福泉市</v>
          </cell>
        </row>
        <row r="2618">
          <cell r="A2618" t="str">
            <v>522722</v>
          </cell>
          <cell r="B2618" t="str">
            <v>荔波县</v>
          </cell>
        </row>
        <row r="2619">
          <cell r="A2619" t="str">
            <v>522723</v>
          </cell>
          <cell r="B2619" t="str">
            <v>贵定县</v>
          </cell>
        </row>
        <row r="2620">
          <cell r="A2620" t="str">
            <v>522725</v>
          </cell>
          <cell r="B2620" t="str">
            <v>瓮安县</v>
          </cell>
        </row>
        <row r="2621">
          <cell r="A2621" t="str">
            <v>522726</v>
          </cell>
          <cell r="B2621" t="str">
            <v>独山县</v>
          </cell>
        </row>
        <row r="2622">
          <cell r="A2622" t="str">
            <v>522727</v>
          </cell>
          <cell r="B2622" t="str">
            <v>平塘县</v>
          </cell>
        </row>
        <row r="2623">
          <cell r="A2623" t="str">
            <v>522728</v>
          </cell>
          <cell r="B2623" t="str">
            <v>罗甸县</v>
          </cell>
        </row>
        <row r="2624">
          <cell r="A2624" t="str">
            <v>522729</v>
          </cell>
          <cell r="B2624" t="str">
            <v>长顺县</v>
          </cell>
        </row>
        <row r="2625">
          <cell r="A2625" t="str">
            <v>522730</v>
          </cell>
          <cell r="B2625" t="str">
            <v>龙里县</v>
          </cell>
        </row>
        <row r="2626">
          <cell r="A2626" t="str">
            <v>522731</v>
          </cell>
          <cell r="B2626" t="str">
            <v>惠水县</v>
          </cell>
        </row>
        <row r="2627">
          <cell r="A2627" t="str">
            <v>522732</v>
          </cell>
          <cell r="B2627" t="str">
            <v>三都水族自治县</v>
          </cell>
        </row>
        <row r="2628">
          <cell r="A2628" t="str">
            <v>530000</v>
          </cell>
          <cell r="B2628" t="str">
            <v>云南省本级</v>
          </cell>
        </row>
        <row r="2629">
          <cell r="A2629" t="str">
            <v>530100</v>
          </cell>
          <cell r="B2629" t="str">
            <v>昆明市本级</v>
          </cell>
        </row>
        <row r="2630">
          <cell r="A2630" t="str">
            <v>530102</v>
          </cell>
          <cell r="B2630" t="str">
            <v>五华区</v>
          </cell>
        </row>
        <row r="2631">
          <cell r="A2631" t="str">
            <v>530103</v>
          </cell>
          <cell r="B2631" t="str">
            <v>盘龙区</v>
          </cell>
        </row>
        <row r="2632">
          <cell r="A2632" t="str">
            <v>530111</v>
          </cell>
          <cell r="B2632" t="str">
            <v>官渡区</v>
          </cell>
        </row>
        <row r="2633">
          <cell r="A2633" t="str">
            <v>530112</v>
          </cell>
          <cell r="B2633" t="str">
            <v>西山区</v>
          </cell>
        </row>
        <row r="2634">
          <cell r="A2634" t="str">
            <v>530113</v>
          </cell>
          <cell r="B2634" t="str">
            <v>东川区</v>
          </cell>
        </row>
        <row r="2635">
          <cell r="A2635" t="str">
            <v>530114</v>
          </cell>
          <cell r="B2635" t="str">
            <v>呈贡区</v>
          </cell>
        </row>
        <row r="2636">
          <cell r="A2636" t="str">
            <v>530115</v>
          </cell>
          <cell r="B2636" t="str">
            <v>晋宁区</v>
          </cell>
        </row>
        <row r="2637">
          <cell r="A2637" t="str">
            <v>530124</v>
          </cell>
          <cell r="B2637" t="str">
            <v>富民县</v>
          </cell>
        </row>
        <row r="2638">
          <cell r="A2638" t="str">
            <v>530125</v>
          </cell>
          <cell r="B2638" t="str">
            <v>宜良县</v>
          </cell>
        </row>
        <row r="2639">
          <cell r="A2639" t="str">
            <v>530126</v>
          </cell>
          <cell r="B2639" t="str">
            <v>石林彝族自治县</v>
          </cell>
        </row>
        <row r="2640">
          <cell r="A2640" t="str">
            <v>530127</v>
          </cell>
          <cell r="B2640" t="str">
            <v>嵩明县</v>
          </cell>
        </row>
        <row r="2641">
          <cell r="A2641" t="str">
            <v>530128</v>
          </cell>
          <cell r="B2641" t="str">
            <v>禄劝彝族苗族自治县</v>
          </cell>
        </row>
        <row r="2642">
          <cell r="A2642" t="str">
            <v>530129</v>
          </cell>
          <cell r="B2642" t="str">
            <v>寻甸回族彝族自治县</v>
          </cell>
        </row>
        <row r="2643">
          <cell r="A2643" t="str">
            <v>530181</v>
          </cell>
          <cell r="B2643" t="str">
            <v>安宁市</v>
          </cell>
        </row>
        <row r="2644">
          <cell r="A2644" t="str">
            <v>530300</v>
          </cell>
          <cell r="B2644" t="str">
            <v>曲靖市本级</v>
          </cell>
        </row>
        <row r="2645">
          <cell r="A2645" t="str">
            <v>530302</v>
          </cell>
          <cell r="B2645" t="str">
            <v>麒麟区</v>
          </cell>
        </row>
        <row r="2646">
          <cell r="A2646" t="str">
            <v>530303</v>
          </cell>
          <cell r="B2646" t="str">
            <v>沾益区</v>
          </cell>
        </row>
        <row r="2647">
          <cell r="A2647" t="str">
            <v>530304</v>
          </cell>
          <cell r="B2647" t="str">
            <v>马龙区</v>
          </cell>
        </row>
        <row r="2648">
          <cell r="A2648" t="str">
            <v>530322</v>
          </cell>
          <cell r="B2648" t="str">
            <v>陆良县</v>
          </cell>
        </row>
        <row r="2649">
          <cell r="A2649" t="str">
            <v>530323</v>
          </cell>
          <cell r="B2649" t="str">
            <v>师宗县</v>
          </cell>
        </row>
        <row r="2650">
          <cell r="A2650" t="str">
            <v>530324</v>
          </cell>
          <cell r="B2650" t="str">
            <v>罗平县</v>
          </cell>
        </row>
        <row r="2651">
          <cell r="A2651" t="str">
            <v>530325</v>
          </cell>
          <cell r="B2651" t="str">
            <v>富源县</v>
          </cell>
        </row>
        <row r="2652">
          <cell r="A2652" t="str">
            <v>530326</v>
          </cell>
          <cell r="B2652" t="str">
            <v>会泽县</v>
          </cell>
        </row>
        <row r="2653">
          <cell r="A2653" t="str">
            <v>530381</v>
          </cell>
          <cell r="B2653" t="str">
            <v>宣威市</v>
          </cell>
        </row>
        <row r="2654">
          <cell r="A2654" t="str">
            <v>530400</v>
          </cell>
          <cell r="B2654" t="str">
            <v>玉溪市本级</v>
          </cell>
        </row>
        <row r="2655">
          <cell r="A2655" t="str">
            <v>530402</v>
          </cell>
          <cell r="B2655" t="str">
            <v>红塔区</v>
          </cell>
        </row>
        <row r="2656">
          <cell r="A2656" t="str">
            <v>530403</v>
          </cell>
          <cell r="B2656" t="str">
            <v>江川区</v>
          </cell>
        </row>
        <row r="2657">
          <cell r="A2657" t="str">
            <v>530423</v>
          </cell>
          <cell r="B2657" t="str">
            <v>通海县</v>
          </cell>
        </row>
        <row r="2658">
          <cell r="A2658" t="str">
            <v>530424</v>
          </cell>
          <cell r="B2658" t="str">
            <v>华宁县</v>
          </cell>
        </row>
        <row r="2659">
          <cell r="A2659" t="str">
            <v>530425</v>
          </cell>
          <cell r="B2659" t="str">
            <v>易门县</v>
          </cell>
        </row>
        <row r="2660">
          <cell r="A2660" t="str">
            <v>530426</v>
          </cell>
          <cell r="B2660" t="str">
            <v>峨山彝族自治县</v>
          </cell>
        </row>
        <row r="2661">
          <cell r="A2661" t="str">
            <v>530427</v>
          </cell>
          <cell r="B2661" t="str">
            <v>新平彝族傣族自治县</v>
          </cell>
        </row>
        <row r="2662">
          <cell r="A2662" t="str">
            <v>530428</v>
          </cell>
          <cell r="B2662" t="str">
            <v>元江哈尼族彝族傣族自治县</v>
          </cell>
        </row>
        <row r="2663">
          <cell r="A2663" t="str">
            <v>530481</v>
          </cell>
          <cell r="B2663" t="str">
            <v>澄江市</v>
          </cell>
        </row>
        <row r="2664">
          <cell r="A2664" t="str">
            <v>530500</v>
          </cell>
          <cell r="B2664" t="str">
            <v>保山市本级</v>
          </cell>
        </row>
        <row r="2665">
          <cell r="A2665" t="str">
            <v>530502</v>
          </cell>
          <cell r="B2665" t="str">
            <v>隆阳区</v>
          </cell>
        </row>
        <row r="2666">
          <cell r="A2666" t="str">
            <v>530521</v>
          </cell>
          <cell r="B2666" t="str">
            <v>施甸县</v>
          </cell>
        </row>
        <row r="2667">
          <cell r="A2667" t="str">
            <v>530523</v>
          </cell>
          <cell r="B2667" t="str">
            <v>龙陵县</v>
          </cell>
        </row>
        <row r="2668">
          <cell r="A2668" t="str">
            <v>530524</v>
          </cell>
          <cell r="B2668" t="str">
            <v>昌宁县</v>
          </cell>
        </row>
        <row r="2669">
          <cell r="A2669" t="str">
            <v>530581</v>
          </cell>
          <cell r="B2669" t="str">
            <v>腾冲市</v>
          </cell>
        </row>
        <row r="2670">
          <cell r="A2670" t="str">
            <v>530600</v>
          </cell>
          <cell r="B2670" t="str">
            <v>昭通市本级</v>
          </cell>
        </row>
        <row r="2671">
          <cell r="A2671" t="str">
            <v>530602</v>
          </cell>
          <cell r="B2671" t="str">
            <v>昭阳区</v>
          </cell>
        </row>
        <row r="2672">
          <cell r="A2672" t="str">
            <v>530621</v>
          </cell>
          <cell r="B2672" t="str">
            <v>鲁甸县</v>
          </cell>
        </row>
        <row r="2673">
          <cell r="A2673" t="str">
            <v>530622</v>
          </cell>
          <cell r="B2673" t="str">
            <v>巧家县</v>
          </cell>
        </row>
        <row r="2674">
          <cell r="A2674" t="str">
            <v>530623</v>
          </cell>
          <cell r="B2674" t="str">
            <v>盐津县</v>
          </cell>
        </row>
        <row r="2675">
          <cell r="A2675" t="str">
            <v>530624</v>
          </cell>
          <cell r="B2675" t="str">
            <v>大关县</v>
          </cell>
        </row>
        <row r="2676">
          <cell r="A2676" t="str">
            <v>530625</v>
          </cell>
          <cell r="B2676" t="str">
            <v>永善县</v>
          </cell>
        </row>
        <row r="2677">
          <cell r="A2677" t="str">
            <v>530626</v>
          </cell>
          <cell r="B2677" t="str">
            <v>绥江县</v>
          </cell>
        </row>
        <row r="2678">
          <cell r="A2678" t="str">
            <v>530627</v>
          </cell>
          <cell r="B2678" t="str">
            <v>镇雄县</v>
          </cell>
        </row>
        <row r="2679">
          <cell r="A2679" t="str">
            <v>530628</v>
          </cell>
          <cell r="B2679" t="str">
            <v>彝良县</v>
          </cell>
        </row>
        <row r="2680">
          <cell r="A2680" t="str">
            <v>530629</v>
          </cell>
          <cell r="B2680" t="str">
            <v>威信县</v>
          </cell>
        </row>
        <row r="2681">
          <cell r="A2681" t="str">
            <v>530681</v>
          </cell>
          <cell r="B2681" t="str">
            <v>水富市</v>
          </cell>
        </row>
        <row r="2682">
          <cell r="A2682" t="str">
            <v>530700</v>
          </cell>
          <cell r="B2682" t="str">
            <v>丽江市本级</v>
          </cell>
        </row>
        <row r="2683">
          <cell r="A2683" t="str">
            <v>530702</v>
          </cell>
          <cell r="B2683" t="str">
            <v>古城区</v>
          </cell>
        </row>
        <row r="2684">
          <cell r="A2684" t="str">
            <v>530721</v>
          </cell>
          <cell r="B2684" t="str">
            <v>玉龙纳西族自治县</v>
          </cell>
        </row>
        <row r="2685">
          <cell r="A2685" t="str">
            <v>530722</v>
          </cell>
          <cell r="B2685" t="str">
            <v>永胜县</v>
          </cell>
        </row>
        <row r="2686">
          <cell r="A2686" t="str">
            <v>530723</v>
          </cell>
          <cell r="B2686" t="str">
            <v>华坪县</v>
          </cell>
        </row>
        <row r="2687">
          <cell r="A2687" t="str">
            <v>530724</v>
          </cell>
          <cell r="B2687" t="str">
            <v>宁蒗彝族自治县</v>
          </cell>
        </row>
        <row r="2688">
          <cell r="A2688" t="str">
            <v>530800</v>
          </cell>
          <cell r="B2688" t="str">
            <v>普洱市本级</v>
          </cell>
        </row>
        <row r="2689">
          <cell r="A2689" t="str">
            <v>530802</v>
          </cell>
          <cell r="B2689" t="str">
            <v>思茅区</v>
          </cell>
        </row>
        <row r="2690">
          <cell r="A2690" t="str">
            <v>530821</v>
          </cell>
          <cell r="B2690" t="str">
            <v>宁洱哈尼族彝族自治县</v>
          </cell>
        </row>
        <row r="2691">
          <cell r="A2691" t="str">
            <v>530822</v>
          </cell>
          <cell r="B2691" t="str">
            <v>墨江哈尼族自治县</v>
          </cell>
        </row>
        <row r="2692">
          <cell r="A2692" t="str">
            <v>530823</v>
          </cell>
          <cell r="B2692" t="str">
            <v>景东彝族自治县</v>
          </cell>
        </row>
        <row r="2693">
          <cell r="A2693" t="str">
            <v>530824</v>
          </cell>
          <cell r="B2693" t="str">
            <v>景谷傣族彝族自治县</v>
          </cell>
        </row>
        <row r="2694">
          <cell r="A2694" t="str">
            <v>530825</v>
          </cell>
          <cell r="B2694" t="str">
            <v>镇沅彝族哈尼族拉祜族自治县</v>
          </cell>
        </row>
        <row r="2695">
          <cell r="A2695" t="str">
            <v>530826</v>
          </cell>
          <cell r="B2695" t="str">
            <v>江城哈尼族彝族自治县</v>
          </cell>
        </row>
        <row r="2696">
          <cell r="A2696" t="str">
            <v>530827</v>
          </cell>
          <cell r="B2696" t="str">
            <v>孟连傣族拉祜族佤族自治县</v>
          </cell>
        </row>
        <row r="2697">
          <cell r="A2697" t="str">
            <v>530828</v>
          </cell>
          <cell r="B2697" t="str">
            <v>澜沧拉祜族自治县</v>
          </cell>
        </row>
        <row r="2698">
          <cell r="A2698" t="str">
            <v>530829</v>
          </cell>
          <cell r="B2698" t="str">
            <v>西盟佤族自治县</v>
          </cell>
        </row>
        <row r="2699">
          <cell r="A2699" t="str">
            <v>530900</v>
          </cell>
          <cell r="B2699" t="str">
            <v>临沧市本级</v>
          </cell>
        </row>
        <row r="2700">
          <cell r="A2700" t="str">
            <v>530902</v>
          </cell>
          <cell r="B2700" t="str">
            <v>临翔区</v>
          </cell>
        </row>
        <row r="2701">
          <cell r="A2701" t="str">
            <v>530921</v>
          </cell>
          <cell r="B2701" t="str">
            <v>凤庆县</v>
          </cell>
        </row>
        <row r="2702">
          <cell r="A2702" t="str">
            <v>530922</v>
          </cell>
          <cell r="B2702" t="str">
            <v>云县</v>
          </cell>
        </row>
        <row r="2703">
          <cell r="A2703" t="str">
            <v>530923</v>
          </cell>
          <cell r="B2703" t="str">
            <v>永德县</v>
          </cell>
        </row>
        <row r="2704">
          <cell r="A2704" t="str">
            <v>530924</v>
          </cell>
          <cell r="B2704" t="str">
            <v>镇康县</v>
          </cell>
        </row>
        <row r="2705">
          <cell r="A2705" t="str">
            <v>530925</v>
          </cell>
          <cell r="B2705" t="str">
            <v>双江拉祜族佤族布朗族傣族自治县</v>
          </cell>
        </row>
        <row r="2706">
          <cell r="A2706" t="str">
            <v>530926</v>
          </cell>
          <cell r="B2706" t="str">
            <v>耿马傣族佤族自治县</v>
          </cell>
        </row>
        <row r="2707">
          <cell r="A2707" t="str">
            <v>530927</v>
          </cell>
          <cell r="B2707" t="str">
            <v>沧源佤族自治县</v>
          </cell>
        </row>
        <row r="2708">
          <cell r="A2708" t="str">
            <v>532300</v>
          </cell>
          <cell r="B2708" t="str">
            <v>楚雄彝族自治州本级</v>
          </cell>
        </row>
        <row r="2709">
          <cell r="A2709" t="str">
            <v>532301</v>
          </cell>
          <cell r="B2709" t="str">
            <v>楚雄市</v>
          </cell>
        </row>
        <row r="2710">
          <cell r="A2710" t="str">
            <v>532302</v>
          </cell>
          <cell r="B2710" t="str">
            <v>禄丰市</v>
          </cell>
        </row>
        <row r="2711">
          <cell r="A2711" t="str">
            <v>532322</v>
          </cell>
          <cell r="B2711" t="str">
            <v>双柏县</v>
          </cell>
        </row>
        <row r="2712">
          <cell r="A2712" t="str">
            <v>532323</v>
          </cell>
          <cell r="B2712" t="str">
            <v>牟定县</v>
          </cell>
        </row>
        <row r="2713">
          <cell r="A2713" t="str">
            <v>532324</v>
          </cell>
          <cell r="B2713" t="str">
            <v>南华县</v>
          </cell>
        </row>
        <row r="2714">
          <cell r="A2714" t="str">
            <v>532325</v>
          </cell>
          <cell r="B2714" t="str">
            <v>姚安县</v>
          </cell>
        </row>
        <row r="2715">
          <cell r="A2715" t="str">
            <v>532326</v>
          </cell>
          <cell r="B2715" t="str">
            <v>大姚县</v>
          </cell>
        </row>
        <row r="2716">
          <cell r="A2716" t="str">
            <v>532327</v>
          </cell>
          <cell r="B2716" t="str">
            <v>永仁县</v>
          </cell>
        </row>
        <row r="2717">
          <cell r="A2717" t="str">
            <v>532328</v>
          </cell>
          <cell r="B2717" t="str">
            <v>元谋县</v>
          </cell>
        </row>
        <row r="2718">
          <cell r="A2718" t="str">
            <v>532329</v>
          </cell>
          <cell r="B2718" t="str">
            <v>武定县</v>
          </cell>
        </row>
        <row r="2719">
          <cell r="A2719" t="str">
            <v>532500</v>
          </cell>
          <cell r="B2719" t="str">
            <v>红河哈尼族彝族自治州本级</v>
          </cell>
        </row>
        <row r="2720">
          <cell r="A2720" t="str">
            <v>532501</v>
          </cell>
          <cell r="B2720" t="str">
            <v>个旧市</v>
          </cell>
        </row>
        <row r="2721">
          <cell r="A2721" t="str">
            <v>532502</v>
          </cell>
          <cell r="B2721" t="str">
            <v>开远市</v>
          </cell>
        </row>
        <row r="2722">
          <cell r="A2722" t="str">
            <v>532503</v>
          </cell>
          <cell r="B2722" t="str">
            <v>蒙自市</v>
          </cell>
        </row>
        <row r="2723">
          <cell r="A2723" t="str">
            <v>532504</v>
          </cell>
          <cell r="B2723" t="str">
            <v>弥勒市</v>
          </cell>
        </row>
        <row r="2724">
          <cell r="A2724" t="str">
            <v>532523</v>
          </cell>
          <cell r="B2724" t="str">
            <v>屏边苗族自治县</v>
          </cell>
        </row>
        <row r="2725">
          <cell r="A2725" t="str">
            <v>532524</v>
          </cell>
          <cell r="B2725" t="str">
            <v>建水县</v>
          </cell>
        </row>
        <row r="2726">
          <cell r="A2726" t="str">
            <v>532525</v>
          </cell>
          <cell r="B2726" t="str">
            <v>石屏县</v>
          </cell>
        </row>
        <row r="2727">
          <cell r="A2727" t="str">
            <v>532527</v>
          </cell>
          <cell r="B2727" t="str">
            <v>泸西县</v>
          </cell>
        </row>
        <row r="2728">
          <cell r="A2728" t="str">
            <v>532528</v>
          </cell>
          <cell r="B2728" t="str">
            <v>元阳县</v>
          </cell>
        </row>
        <row r="2729">
          <cell r="A2729" t="str">
            <v>532529</v>
          </cell>
          <cell r="B2729" t="str">
            <v>红河县</v>
          </cell>
        </row>
        <row r="2730">
          <cell r="A2730" t="str">
            <v>532530</v>
          </cell>
          <cell r="B2730" t="str">
            <v>金平苗族瑶族傣族自治县</v>
          </cell>
        </row>
        <row r="2731">
          <cell r="A2731" t="str">
            <v>532531</v>
          </cell>
          <cell r="B2731" t="str">
            <v>绿春县</v>
          </cell>
        </row>
        <row r="2732">
          <cell r="A2732" t="str">
            <v>532532</v>
          </cell>
          <cell r="B2732" t="str">
            <v>河口瑶族自治县</v>
          </cell>
        </row>
        <row r="2733">
          <cell r="A2733" t="str">
            <v>532600</v>
          </cell>
          <cell r="B2733" t="str">
            <v>文山壮族苗族自治州本级</v>
          </cell>
        </row>
        <row r="2734">
          <cell r="A2734" t="str">
            <v>532601</v>
          </cell>
          <cell r="B2734" t="str">
            <v>文山市</v>
          </cell>
        </row>
        <row r="2735">
          <cell r="A2735" t="str">
            <v>532622</v>
          </cell>
          <cell r="B2735" t="str">
            <v>砚山县</v>
          </cell>
        </row>
        <row r="2736">
          <cell r="A2736" t="str">
            <v>532623</v>
          </cell>
          <cell r="B2736" t="str">
            <v>西畴县</v>
          </cell>
        </row>
        <row r="2737">
          <cell r="A2737" t="str">
            <v>532624</v>
          </cell>
          <cell r="B2737" t="str">
            <v>麻栗坡县</v>
          </cell>
        </row>
        <row r="2738">
          <cell r="A2738" t="str">
            <v>532625</v>
          </cell>
          <cell r="B2738" t="str">
            <v>马关县</v>
          </cell>
        </row>
        <row r="2739">
          <cell r="A2739" t="str">
            <v>532626</v>
          </cell>
          <cell r="B2739" t="str">
            <v>丘北县</v>
          </cell>
        </row>
        <row r="2740">
          <cell r="A2740" t="str">
            <v>532627</v>
          </cell>
          <cell r="B2740" t="str">
            <v>广南县</v>
          </cell>
        </row>
        <row r="2741">
          <cell r="A2741" t="str">
            <v>532628</v>
          </cell>
          <cell r="B2741" t="str">
            <v>富宁县</v>
          </cell>
        </row>
        <row r="2742">
          <cell r="A2742" t="str">
            <v>532800</v>
          </cell>
          <cell r="B2742" t="str">
            <v>西双版纳傣族自治州本级</v>
          </cell>
        </row>
        <row r="2743">
          <cell r="A2743" t="str">
            <v>532801</v>
          </cell>
          <cell r="B2743" t="str">
            <v>景洪市</v>
          </cell>
        </row>
        <row r="2744">
          <cell r="A2744" t="str">
            <v>532822</v>
          </cell>
          <cell r="B2744" t="str">
            <v>勐海县</v>
          </cell>
        </row>
        <row r="2745">
          <cell r="A2745" t="str">
            <v>532823</v>
          </cell>
          <cell r="B2745" t="str">
            <v>勐腊县</v>
          </cell>
        </row>
        <row r="2746">
          <cell r="A2746" t="str">
            <v>532900</v>
          </cell>
          <cell r="B2746" t="str">
            <v>大理白族自治州本级</v>
          </cell>
        </row>
        <row r="2747">
          <cell r="A2747" t="str">
            <v>532901</v>
          </cell>
          <cell r="B2747" t="str">
            <v>大理市</v>
          </cell>
        </row>
        <row r="2748">
          <cell r="A2748" t="str">
            <v>532922</v>
          </cell>
          <cell r="B2748" t="str">
            <v>漾濞彝族自治县</v>
          </cell>
        </row>
        <row r="2749">
          <cell r="A2749" t="str">
            <v>532923</v>
          </cell>
          <cell r="B2749" t="str">
            <v>祥云县</v>
          </cell>
        </row>
        <row r="2750">
          <cell r="A2750" t="str">
            <v>532924</v>
          </cell>
          <cell r="B2750" t="str">
            <v>宾川县</v>
          </cell>
        </row>
        <row r="2751">
          <cell r="A2751" t="str">
            <v>532925</v>
          </cell>
          <cell r="B2751" t="str">
            <v>弥渡县</v>
          </cell>
        </row>
        <row r="2752">
          <cell r="A2752" t="str">
            <v>532926</v>
          </cell>
          <cell r="B2752" t="str">
            <v>南涧彝族自治县</v>
          </cell>
        </row>
        <row r="2753">
          <cell r="A2753" t="str">
            <v>532927</v>
          </cell>
          <cell r="B2753" t="str">
            <v>巍山彝族回族自治县</v>
          </cell>
        </row>
        <row r="2754">
          <cell r="A2754" t="str">
            <v>532928</v>
          </cell>
          <cell r="B2754" t="str">
            <v>永平县</v>
          </cell>
        </row>
        <row r="2755">
          <cell r="A2755" t="str">
            <v>532929</v>
          </cell>
          <cell r="B2755" t="str">
            <v>云龙县</v>
          </cell>
        </row>
        <row r="2756">
          <cell r="A2756" t="str">
            <v>532930</v>
          </cell>
          <cell r="B2756" t="str">
            <v>洱源县</v>
          </cell>
        </row>
        <row r="2757">
          <cell r="A2757" t="str">
            <v>532931</v>
          </cell>
          <cell r="B2757" t="str">
            <v>剑川县</v>
          </cell>
        </row>
        <row r="2758">
          <cell r="A2758" t="str">
            <v>532932</v>
          </cell>
          <cell r="B2758" t="str">
            <v>鹤庆县</v>
          </cell>
        </row>
        <row r="2759">
          <cell r="A2759" t="str">
            <v>533100</v>
          </cell>
          <cell r="B2759" t="str">
            <v>德宏傣族景颇族自治州本级</v>
          </cell>
        </row>
        <row r="2760">
          <cell r="A2760" t="str">
            <v>533102</v>
          </cell>
          <cell r="B2760" t="str">
            <v>瑞丽市</v>
          </cell>
        </row>
        <row r="2761">
          <cell r="A2761" t="str">
            <v>533103</v>
          </cell>
          <cell r="B2761" t="str">
            <v>芒市</v>
          </cell>
        </row>
        <row r="2762">
          <cell r="A2762" t="str">
            <v>533122</v>
          </cell>
          <cell r="B2762" t="str">
            <v>梁河县</v>
          </cell>
        </row>
        <row r="2763">
          <cell r="A2763" t="str">
            <v>533123</v>
          </cell>
          <cell r="B2763" t="str">
            <v>盈江县</v>
          </cell>
        </row>
        <row r="2764">
          <cell r="A2764" t="str">
            <v>533124</v>
          </cell>
          <cell r="B2764" t="str">
            <v>陇川县</v>
          </cell>
        </row>
        <row r="2765">
          <cell r="A2765" t="str">
            <v>533300</v>
          </cell>
          <cell r="B2765" t="str">
            <v>怒江傈僳族自治州本级</v>
          </cell>
        </row>
        <row r="2766">
          <cell r="A2766" t="str">
            <v>533301</v>
          </cell>
          <cell r="B2766" t="str">
            <v>泸水市</v>
          </cell>
        </row>
        <row r="2767">
          <cell r="A2767" t="str">
            <v>533323</v>
          </cell>
          <cell r="B2767" t="str">
            <v>福贡县</v>
          </cell>
        </row>
        <row r="2768">
          <cell r="A2768" t="str">
            <v>533324</v>
          </cell>
          <cell r="B2768" t="str">
            <v>贡山独龙族怒族自治县</v>
          </cell>
        </row>
        <row r="2769">
          <cell r="A2769" t="str">
            <v>533325</v>
          </cell>
          <cell r="B2769" t="str">
            <v>兰坪白族普米族自治县</v>
          </cell>
        </row>
        <row r="2770">
          <cell r="A2770" t="str">
            <v>533400</v>
          </cell>
          <cell r="B2770" t="str">
            <v>迪庆藏族自治州本级</v>
          </cell>
        </row>
        <row r="2771">
          <cell r="A2771" t="str">
            <v>533401</v>
          </cell>
          <cell r="B2771" t="str">
            <v>香格里拉市</v>
          </cell>
        </row>
        <row r="2772">
          <cell r="A2772" t="str">
            <v>533422</v>
          </cell>
          <cell r="B2772" t="str">
            <v>德钦县</v>
          </cell>
        </row>
        <row r="2773">
          <cell r="A2773" t="str">
            <v>533423</v>
          </cell>
          <cell r="B2773" t="str">
            <v>维西傈僳族自治县</v>
          </cell>
        </row>
        <row r="2774">
          <cell r="A2774" t="str">
            <v>540000</v>
          </cell>
          <cell r="B2774" t="str">
            <v>西藏自治区本级</v>
          </cell>
        </row>
        <row r="2775">
          <cell r="A2775" t="str">
            <v>540100</v>
          </cell>
          <cell r="B2775" t="str">
            <v>拉萨市本级</v>
          </cell>
        </row>
        <row r="2776">
          <cell r="A2776" t="str">
            <v>540102</v>
          </cell>
          <cell r="B2776" t="str">
            <v>城关区</v>
          </cell>
        </row>
        <row r="2777">
          <cell r="A2777" t="str">
            <v>540103</v>
          </cell>
          <cell r="B2777" t="str">
            <v>堆龙德庆区</v>
          </cell>
        </row>
        <row r="2778">
          <cell r="A2778" t="str">
            <v>540104</v>
          </cell>
          <cell r="B2778" t="str">
            <v>达孜区</v>
          </cell>
        </row>
        <row r="2779">
          <cell r="A2779" t="str">
            <v>540121</v>
          </cell>
          <cell r="B2779" t="str">
            <v>林周县</v>
          </cell>
        </row>
        <row r="2780">
          <cell r="A2780" t="str">
            <v>540122</v>
          </cell>
          <cell r="B2780" t="str">
            <v>当雄县</v>
          </cell>
        </row>
        <row r="2781">
          <cell r="A2781" t="str">
            <v>540123</v>
          </cell>
          <cell r="B2781" t="str">
            <v>尼木县</v>
          </cell>
        </row>
        <row r="2782">
          <cell r="A2782" t="str">
            <v>540124</v>
          </cell>
          <cell r="B2782" t="str">
            <v>曲水县</v>
          </cell>
        </row>
        <row r="2783">
          <cell r="A2783" t="str">
            <v>540127</v>
          </cell>
          <cell r="B2783" t="str">
            <v>墨竹工卡县</v>
          </cell>
        </row>
        <row r="2784">
          <cell r="A2784" t="str">
            <v>540200</v>
          </cell>
          <cell r="B2784" t="str">
            <v>日喀则市本级</v>
          </cell>
        </row>
        <row r="2785">
          <cell r="A2785" t="str">
            <v>540202</v>
          </cell>
          <cell r="B2785" t="str">
            <v>桑珠孜区</v>
          </cell>
        </row>
        <row r="2786">
          <cell r="A2786" t="str">
            <v>540221</v>
          </cell>
          <cell r="B2786" t="str">
            <v>南木林县</v>
          </cell>
        </row>
        <row r="2787">
          <cell r="A2787" t="str">
            <v>540222</v>
          </cell>
          <cell r="B2787" t="str">
            <v>江孜县</v>
          </cell>
        </row>
        <row r="2788">
          <cell r="A2788" t="str">
            <v>540223</v>
          </cell>
          <cell r="B2788" t="str">
            <v>定日县</v>
          </cell>
        </row>
        <row r="2789">
          <cell r="A2789" t="str">
            <v>540224</v>
          </cell>
          <cell r="B2789" t="str">
            <v>萨迦县</v>
          </cell>
        </row>
        <row r="2790">
          <cell r="A2790" t="str">
            <v>540225</v>
          </cell>
          <cell r="B2790" t="str">
            <v>拉孜县</v>
          </cell>
        </row>
        <row r="2791">
          <cell r="A2791" t="str">
            <v>540226</v>
          </cell>
          <cell r="B2791" t="str">
            <v>昂仁县</v>
          </cell>
        </row>
        <row r="2792">
          <cell r="A2792" t="str">
            <v>540227</v>
          </cell>
          <cell r="B2792" t="str">
            <v>谢通门县</v>
          </cell>
        </row>
        <row r="2793">
          <cell r="A2793" t="str">
            <v>540228</v>
          </cell>
          <cell r="B2793" t="str">
            <v>白朗县</v>
          </cell>
        </row>
        <row r="2794">
          <cell r="A2794" t="str">
            <v>540229</v>
          </cell>
          <cell r="B2794" t="str">
            <v>仁布县</v>
          </cell>
        </row>
        <row r="2795">
          <cell r="A2795" t="str">
            <v>540230</v>
          </cell>
          <cell r="B2795" t="str">
            <v>康马县</v>
          </cell>
        </row>
        <row r="2796">
          <cell r="A2796" t="str">
            <v>540231</v>
          </cell>
          <cell r="B2796" t="str">
            <v>定结县</v>
          </cell>
        </row>
        <row r="2797">
          <cell r="A2797" t="str">
            <v>540232</v>
          </cell>
          <cell r="B2797" t="str">
            <v>仲巴县</v>
          </cell>
        </row>
        <row r="2798">
          <cell r="A2798" t="str">
            <v>540233</v>
          </cell>
          <cell r="B2798" t="str">
            <v>亚东县</v>
          </cell>
        </row>
        <row r="2799">
          <cell r="A2799" t="str">
            <v>540234</v>
          </cell>
          <cell r="B2799" t="str">
            <v>吉隆县</v>
          </cell>
        </row>
        <row r="2800">
          <cell r="A2800" t="str">
            <v>540235</v>
          </cell>
          <cell r="B2800" t="str">
            <v>聂拉木县</v>
          </cell>
        </row>
        <row r="2801">
          <cell r="A2801" t="str">
            <v>540236</v>
          </cell>
          <cell r="B2801" t="str">
            <v>萨嘎县</v>
          </cell>
        </row>
        <row r="2802">
          <cell r="A2802" t="str">
            <v>540237</v>
          </cell>
          <cell r="B2802" t="str">
            <v>岗巴县</v>
          </cell>
        </row>
        <row r="2803">
          <cell r="A2803" t="str">
            <v>540300</v>
          </cell>
          <cell r="B2803" t="str">
            <v>昌都市本级</v>
          </cell>
        </row>
        <row r="2804">
          <cell r="A2804" t="str">
            <v>540302</v>
          </cell>
          <cell r="B2804" t="str">
            <v>卡若区</v>
          </cell>
        </row>
        <row r="2805">
          <cell r="A2805" t="str">
            <v>540321</v>
          </cell>
          <cell r="B2805" t="str">
            <v>江达县</v>
          </cell>
        </row>
        <row r="2806">
          <cell r="A2806" t="str">
            <v>540322</v>
          </cell>
          <cell r="B2806" t="str">
            <v>贡觉县</v>
          </cell>
        </row>
        <row r="2807">
          <cell r="A2807" t="str">
            <v>540323</v>
          </cell>
          <cell r="B2807" t="str">
            <v>类乌齐县</v>
          </cell>
        </row>
        <row r="2808">
          <cell r="A2808" t="str">
            <v>540324</v>
          </cell>
          <cell r="B2808" t="str">
            <v>丁青县</v>
          </cell>
        </row>
        <row r="2809">
          <cell r="A2809" t="str">
            <v>540325</v>
          </cell>
          <cell r="B2809" t="str">
            <v>察雅县</v>
          </cell>
        </row>
        <row r="2810">
          <cell r="A2810" t="str">
            <v>540326</v>
          </cell>
          <cell r="B2810" t="str">
            <v>八宿县</v>
          </cell>
        </row>
        <row r="2811">
          <cell r="A2811" t="str">
            <v>540327</v>
          </cell>
          <cell r="B2811" t="str">
            <v>左贡县</v>
          </cell>
        </row>
        <row r="2812">
          <cell r="A2812" t="str">
            <v>540328</v>
          </cell>
          <cell r="B2812" t="str">
            <v>芒康县</v>
          </cell>
        </row>
        <row r="2813">
          <cell r="A2813" t="str">
            <v>540329</v>
          </cell>
          <cell r="B2813" t="str">
            <v>洛隆县</v>
          </cell>
        </row>
        <row r="2814">
          <cell r="A2814" t="str">
            <v>540330</v>
          </cell>
          <cell r="B2814" t="str">
            <v>边坝县</v>
          </cell>
        </row>
        <row r="2815">
          <cell r="A2815" t="str">
            <v>540400</v>
          </cell>
          <cell r="B2815" t="str">
            <v>林芝市本级</v>
          </cell>
        </row>
        <row r="2816">
          <cell r="A2816" t="str">
            <v>540402</v>
          </cell>
          <cell r="B2816" t="str">
            <v>巴宜区</v>
          </cell>
        </row>
        <row r="2817">
          <cell r="A2817" t="str">
            <v>540421</v>
          </cell>
          <cell r="B2817" t="str">
            <v>工布江达县</v>
          </cell>
        </row>
        <row r="2818">
          <cell r="A2818" t="str">
            <v>540422</v>
          </cell>
          <cell r="B2818" t="str">
            <v>米林县</v>
          </cell>
        </row>
        <row r="2819">
          <cell r="A2819" t="str">
            <v>540423</v>
          </cell>
          <cell r="B2819" t="str">
            <v>墨脱县</v>
          </cell>
        </row>
        <row r="2820">
          <cell r="A2820" t="str">
            <v>540424</v>
          </cell>
          <cell r="B2820" t="str">
            <v>波密县</v>
          </cell>
        </row>
        <row r="2821">
          <cell r="A2821" t="str">
            <v>540425</v>
          </cell>
          <cell r="B2821" t="str">
            <v>察隅县</v>
          </cell>
        </row>
        <row r="2822">
          <cell r="A2822" t="str">
            <v>540426</v>
          </cell>
          <cell r="B2822" t="str">
            <v>朗县</v>
          </cell>
        </row>
        <row r="2823">
          <cell r="A2823" t="str">
            <v>540500</v>
          </cell>
          <cell r="B2823" t="str">
            <v>山南市本级</v>
          </cell>
        </row>
        <row r="2824">
          <cell r="A2824" t="str">
            <v>540502</v>
          </cell>
          <cell r="B2824" t="str">
            <v>乃东区</v>
          </cell>
        </row>
        <row r="2825">
          <cell r="A2825" t="str">
            <v>540521</v>
          </cell>
          <cell r="B2825" t="str">
            <v>扎囊县</v>
          </cell>
        </row>
        <row r="2826">
          <cell r="A2826" t="str">
            <v>540522</v>
          </cell>
          <cell r="B2826" t="str">
            <v>贡嘎县</v>
          </cell>
        </row>
        <row r="2827">
          <cell r="A2827" t="str">
            <v>540523</v>
          </cell>
          <cell r="B2827" t="str">
            <v>桑日县</v>
          </cell>
        </row>
        <row r="2828">
          <cell r="A2828" t="str">
            <v>540524</v>
          </cell>
          <cell r="B2828" t="str">
            <v>琼结县</v>
          </cell>
        </row>
        <row r="2829">
          <cell r="A2829" t="str">
            <v>540525</v>
          </cell>
          <cell r="B2829" t="str">
            <v>曲松县</v>
          </cell>
        </row>
        <row r="2830">
          <cell r="A2830" t="str">
            <v>540526</v>
          </cell>
          <cell r="B2830" t="str">
            <v>措美县</v>
          </cell>
        </row>
        <row r="2831">
          <cell r="A2831" t="str">
            <v>540527</v>
          </cell>
          <cell r="B2831" t="str">
            <v>洛扎县</v>
          </cell>
        </row>
        <row r="2832">
          <cell r="A2832" t="str">
            <v>540528</v>
          </cell>
          <cell r="B2832" t="str">
            <v>加查县</v>
          </cell>
        </row>
        <row r="2833">
          <cell r="A2833" t="str">
            <v>540529</v>
          </cell>
          <cell r="B2833" t="str">
            <v>隆子县</v>
          </cell>
        </row>
        <row r="2834">
          <cell r="A2834" t="str">
            <v>540530</v>
          </cell>
          <cell r="B2834" t="str">
            <v>错那县</v>
          </cell>
        </row>
        <row r="2835">
          <cell r="A2835" t="str">
            <v>540531</v>
          </cell>
          <cell r="B2835" t="str">
            <v>浪卡子县</v>
          </cell>
        </row>
        <row r="2836">
          <cell r="A2836" t="str">
            <v>540600</v>
          </cell>
          <cell r="B2836" t="str">
            <v>那曲市本级</v>
          </cell>
        </row>
        <row r="2837">
          <cell r="A2837" t="str">
            <v>540602</v>
          </cell>
          <cell r="B2837" t="str">
            <v>色尼区</v>
          </cell>
        </row>
        <row r="2838">
          <cell r="A2838" t="str">
            <v>540621</v>
          </cell>
          <cell r="B2838" t="str">
            <v>嘉黎县</v>
          </cell>
        </row>
        <row r="2839">
          <cell r="A2839" t="str">
            <v>540622</v>
          </cell>
          <cell r="B2839" t="str">
            <v>比如县</v>
          </cell>
        </row>
        <row r="2840">
          <cell r="A2840" t="str">
            <v>540623</v>
          </cell>
          <cell r="B2840" t="str">
            <v>聂荣县</v>
          </cell>
        </row>
        <row r="2841">
          <cell r="A2841" t="str">
            <v>540624</v>
          </cell>
          <cell r="B2841" t="str">
            <v>安多县</v>
          </cell>
        </row>
        <row r="2842">
          <cell r="A2842" t="str">
            <v>540625</v>
          </cell>
          <cell r="B2842" t="str">
            <v>申扎县</v>
          </cell>
        </row>
        <row r="2843">
          <cell r="A2843" t="str">
            <v>540626</v>
          </cell>
          <cell r="B2843" t="str">
            <v>索县</v>
          </cell>
        </row>
        <row r="2844">
          <cell r="A2844" t="str">
            <v>540627</v>
          </cell>
          <cell r="B2844" t="str">
            <v>班戈县</v>
          </cell>
        </row>
        <row r="2845">
          <cell r="A2845" t="str">
            <v>540628</v>
          </cell>
          <cell r="B2845" t="str">
            <v>巴青县</v>
          </cell>
        </row>
        <row r="2846">
          <cell r="A2846" t="str">
            <v>540629</v>
          </cell>
          <cell r="B2846" t="str">
            <v>尼玛县</v>
          </cell>
        </row>
        <row r="2847">
          <cell r="A2847" t="str">
            <v>540630</v>
          </cell>
          <cell r="B2847" t="str">
            <v>双湖县</v>
          </cell>
        </row>
        <row r="2848">
          <cell r="A2848" t="str">
            <v>542500</v>
          </cell>
          <cell r="B2848" t="str">
            <v>阿里地区本级</v>
          </cell>
        </row>
        <row r="2849">
          <cell r="A2849" t="str">
            <v>542521</v>
          </cell>
          <cell r="B2849" t="str">
            <v>普兰县</v>
          </cell>
        </row>
        <row r="2850">
          <cell r="A2850" t="str">
            <v>542522</v>
          </cell>
          <cell r="B2850" t="str">
            <v>札达县</v>
          </cell>
        </row>
        <row r="2851">
          <cell r="A2851" t="str">
            <v>542523</v>
          </cell>
          <cell r="B2851" t="str">
            <v>噶尔县</v>
          </cell>
        </row>
        <row r="2852">
          <cell r="A2852" t="str">
            <v>542524</v>
          </cell>
          <cell r="B2852" t="str">
            <v>日土县</v>
          </cell>
        </row>
        <row r="2853">
          <cell r="A2853" t="str">
            <v>542525</v>
          </cell>
          <cell r="B2853" t="str">
            <v>革吉县</v>
          </cell>
        </row>
        <row r="2854">
          <cell r="A2854" t="str">
            <v>542526</v>
          </cell>
          <cell r="B2854" t="str">
            <v>改则县</v>
          </cell>
        </row>
        <row r="2855">
          <cell r="A2855" t="str">
            <v>542527</v>
          </cell>
          <cell r="B2855" t="str">
            <v>措勤县</v>
          </cell>
        </row>
        <row r="2856">
          <cell r="A2856" t="str">
            <v>610000</v>
          </cell>
          <cell r="B2856" t="str">
            <v>陕西省本级</v>
          </cell>
        </row>
        <row r="2857">
          <cell r="A2857" t="str">
            <v>610100</v>
          </cell>
          <cell r="B2857" t="str">
            <v>西安市本级</v>
          </cell>
        </row>
        <row r="2858">
          <cell r="A2858" t="str">
            <v>610102</v>
          </cell>
          <cell r="B2858" t="str">
            <v>新城区</v>
          </cell>
        </row>
        <row r="2859">
          <cell r="A2859" t="str">
            <v>610103</v>
          </cell>
          <cell r="B2859" t="str">
            <v>碑林区</v>
          </cell>
        </row>
        <row r="2860">
          <cell r="A2860" t="str">
            <v>610104</v>
          </cell>
          <cell r="B2860" t="str">
            <v>莲湖区</v>
          </cell>
        </row>
        <row r="2861">
          <cell r="A2861" t="str">
            <v>610111</v>
          </cell>
          <cell r="B2861" t="str">
            <v>灞桥区</v>
          </cell>
        </row>
        <row r="2862">
          <cell r="A2862" t="str">
            <v>610112</v>
          </cell>
          <cell r="B2862" t="str">
            <v>未央区</v>
          </cell>
        </row>
        <row r="2863">
          <cell r="A2863" t="str">
            <v>610113</v>
          </cell>
          <cell r="B2863" t="str">
            <v>雁塔区</v>
          </cell>
        </row>
        <row r="2864">
          <cell r="A2864" t="str">
            <v>610114</v>
          </cell>
          <cell r="B2864" t="str">
            <v>阎良区</v>
          </cell>
        </row>
        <row r="2865">
          <cell r="A2865" t="str">
            <v>610115</v>
          </cell>
          <cell r="B2865" t="str">
            <v>临潼区</v>
          </cell>
        </row>
        <row r="2866">
          <cell r="A2866" t="str">
            <v>610116</v>
          </cell>
          <cell r="B2866" t="str">
            <v>长安区</v>
          </cell>
        </row>
        <row r="2867">
          <cell r="A2867" t="str">
            <v>610117</v>
          </cell>
          <cell r="B2867" t="str">
            <v>高陵区</v>
          </cell>
        </row>
        <row r="2868">
          <cell r="A2868" t="str">
            <v>610118</v>
          </cell>
          <cell r="B2868" t="str">
            <v>鄠邑区</v>
          </cell>
        </row>
        <row r="2869">
          <cell r="A2869" t="str">
            <v>610122</v>
          </cell>
          <cell r="B2869" t="str">
            <v>蓝田县</v>
          </cell>
        </row>
        <row r="2870">
          <cell r="A2870" t="str">
            <v>610124</v>
          </cell>
          <cell r="B2870" t="str">
            <v>周至县</v>
          </cell>
        </row>
        <row r="2871">
          <cell r="A2871" t="str">
            <v>610200</v>
          </cell>
          <cell r="B2871" t="str">
            <v>铜川市本级</v>
          </cell>
        </row>
        <row r="2872">
          <cell r="A2872" t="str">
            <v>610202</v>
          </cell>
          <cell r="B2872" t="str">
            <v>王益区</v>
          </cell>
        </row>
        <row r="2873">
          <cell r="A2873" t="str">
            <v>610203</v>
          </cell>
          <cell r="B2873" t="str">
            <v>印台区</v>
          </cell>
        </row>
        <row r="2874">
          <cell r="A2874" t="str">
            <v>610204</v>
          </cell>
          <cell r="B2874" t="str">
            <v>耀州区</v>
          </cell>
        </row>
        <row r="2875">
          <cell r="A2875" t="str">
            <v>610222</v>
          </cell>
          <cell r="B2875" t="str">
            <v>宜君县</v>
          </cell>
        </row>
        <row r="2876">
          <cell r="A2876" t="str">
            <v>610300</v>
          </cell>
          <cell r="B2876" t="str">
            <v>宝鸡市本级</v>
          </cell>
        </row>
        <row r="2877">
          <cell r="A2877" t="str">
            <v>610302</v>
          </cell>
          <cell r="B2877" t="str">
            <v>渭滨区</v>
          </cell>
        </row>
        <row r="2878">
          <cell r="A2878" t="str">
            <v>610303</v>
          </cell>
          <cell r="B2878" t="str">
            <v>金台区</v>
          </cell>
        </row>
        <row r="2879">
          <cell r="A2879" t="str">
            <v>610304</v>
          </cell>
          <cell r="B2879" t="str">
            <v>陈仓区</v>
          </cell>
        </row>
        <row r="2880">
          <cell r="A2880" t="str">
            <v>610305</v>
          </cell>
          <cell r="B2880" t="str">
            <v>凤翔区</v>
          </cell>
        </row>
        <row r="2881">
          <cell r="A2881" t="str">
            <v>610323</v>
          </cell>
          <cell r="B2881" t="str">
            <v>岐山县</v>
          </cell>
        </row>
        <row r="2882">
          <cell r="A2882" t="str">
            <v>610324</v>
          </cell>
          <cell r="B2882" t="str">
            <v>扶风县</v>
          </cell>
        </row>
        <row r="2883">
          <cell r="A2883" t="str">
            <v>610326</v>
          </cell>
          <cell r="B2883" t="str">
            <v>眉县</v>
          </cell>
        </row>
        <row r="2884">
          <cell r="A2884" t="str">
            <v>610327</v>
          </cell>
          <cell r="B2884" t="str">
            <v>陇县</v>
          </cell>
        </row>
        <row r="2885">
          <cell r="A2885" t="str">
            <v>610328</v>
          </cell>
          <cell r="B2885" t="str">
            <v>千阳县</v>
          </cell>
        </row>
        <row r="2886">
          <cell r="A2886" t="str">
            <v>610329</v>
          </cell>
          <cell r="B2886" t="str">
            <v>麟游县</v>
          </cell>
        </row>
        <row r="2887">
          <cell r="A2887" t="str">
            <v>610330</v>
          </cell>
          <cell r="B2887" t="str">
            <v>凤县</v>
          </cell>
        </row>
        <row r="2888">
          <cell r="A2888" t="str">
            <v>610331</v>
          </cell>
          <cell r="B2888" t="str">
            <v>太白县</v>
          </cell>
        </row>
        <row r="2889">
          <cell r="A2889" t="str">
            <v>610400</v>
          </cell>
          <cell r="B2889" t="str">
            <v>咸阳市本级</v>
          </cell>
        </row>
        <row r="2890">
          <cell r="A2890" t="str">
            <v>610402</v>
          </cell>
          <cell r="B2890" t="str">
            <v>秦都区</v>
          </cell>
        </row>
        <row r="2891">
          <cell r="A2891" t="str">
            <v>610404</v>
          </cell>
          <cell r="B2891" t="str">
            <v>渭城区</v>
          </cell>
        </row>
        <row r="2892">
          <cell r="A2892" t="str">
            <v>610422</v>
          </cell>
          <cell r="B2892" t="str">
            <v>三原县</v>
          </cell>
        </row>
        <row r="2893">
          <cell r="A2893" t="str">
            <v>610423</v>
          </cell>
          <cell r="B2893" t="str">
            <v>泾阳县</v>
          </cell>
        </row>
        <row r="2894">
          <cell r="A2894" t="str">
            <v>610424</v>
          </cell>
          <cell r="B2894" t="str">
            <v>乾县</v>
          </cell>
        </row>
        <row r="2895">
          <cell r="A2895" t="str">
            <v>610425</v>
          </cell>
          <cell r="B2895" t="str">
            <v>礼泉县</v>
          </cell>
        </row>
        <row r="2896">
          <cell r="A2896" t="str">
            <v>610426</v>
          </cell>
          <cell r="B2896" t="str">
            <v>永寿县</v>
          </cell>
        </row>
        <row r="2897">
          <cell r="A2897" t="str">
            <v>610428</v>
          </cell>
          <cell r="B2897" t="str">
            <v>长武县</v>
          </cell>
        </row>
        <row r="2898">
          <cell r="A2898" t="str">
            <v>610429</v>
          </cell>
          <cell r="B2898" t="str">
            <v>旬邑县</v>
          </cell>
        </row>
        <row r="2899">
          <cell r="A2899" t="str">
            <v>610430</v>
          </cell>
          <cell r="B2899" t="str">
            <v>淳化县</v>
          </cell>
        </row>
        <row r="2900">
          <cell r="A2900" t="str">
            <v>610431</v>
          </cell>
          <cell r="B2900" t="str">
            <v>武功县</v>
          </cell>
        </row>
        <row r="2901">
          <cell r="A2901" t="str">
            <v>610481</v>
          </cell>
          <cell r="B2901" t="str">
            <v>兴平市</v>
          </cell>
        </row>
        <row r="2902">
          <cell r="A2902" t="str">
            <v>610482</v>
          </cell>
          <cell r="B2902" t="str">
            <v>彬州市</v>
          </cell>
        </row>
        <row r="2903">
          <cell r="A2903" t="str">
            <v>610500</v>
          </cell>
          <cell r="B2903" t="str">
            <v>渭南市本级</v>
          </cell>
        </row>
        <row r="2904">
          <cell r="A2904" t="str">
            <v>610502</v>
          </cell>
          <cell r="B2904" t="str">
            <v>临渭区</v>
          </cell>
        </row>
        <row r="2905">
          <cell r="A2905" t="str">
            <v>610503</v>
          </cell>
          <cell r="B2905" t="str">
            <v>华州区</v>
          </cell>
        </row>
        <row r="2906">
          <cell r="A2906" t="str">
            <v>610522</v>
          </cell>
          <cell r="B2906" t="str">
            <v>潼关县</v>
          </cell>
        </row>
        <row r="2907">
          <cell r="A2907" t="str">
            <v>610523</v>
          </cell>
          <cell r="B2907" t="str">
            <v>大荔县</v>
          </cell>
        </row>
        <row r="2908">
          <cell r="A2908" t="str">
            <v>610524</v>
          </cell>
          <cell r="B2908" t="str">
            <v>合阳县</v>
          </cell>
        </row>
        <row r="2909">
          <cell r="A2909" t="str">
            <v>610525</v>
          </cell>
          <cell r="B2909" t="str">
            <v>澄城县</v>
          </cell>
        </row>
        <row r="2910">
          <cell r="A2910" t="str">
            <v>610526</v>
          </cell>
          <cell r="B2910" t="str">
            <v>蒲城县</v>
          </cell>
        </row>
        <row r="2911">
          <cell r="A2911" t="str">
            <v>610527</v>
          </cell>
          <cell r="B2911" t="str">
            <v>白水县</v>
          </cell>
        </row>
        <row r="2912">
          <cell r="A2912" t="str">
            <v>610528</v>
          </cell>
          <cell r="B2912" t="str">
            <v>富平县</v>
          </cell>
        </row>
        <row r="2913">
          <cell r="A2913" t="str">
            <v>610581</v>
          </cell>
          <cell r="B2913" t="str">
            <v>韩城市</v>
          </cell>
        </row>
        <row r="2914">
          <cell r="A2914" t="str">
            <v>610582</v>
          </cell>
          <cell r="B2914" t="str">
            <v>华阴市</v>
          </cell>
        </row>
        <row r="2915">
          <cell r="A2915" t="str">
            <v>610600</v>
          </cell>
          <cell r="B2915" t="str">
            <v>延安市本级</v>
          </cell>
        </row>
        <row r="2916">
          <cell r="A2916" t="str">
            <v>610602</v>
          </cell>
          <cell r="B2916" t="str">
            <v>宝塔区</v>
          </cell>
        </row>
        <row r="2917">
          <cell r="A2917" t="str">
            <v>610603</v>
          </cell>
          <cell r="B2917" t="str">
            <v>安塞区</v>
          </cell>
        </row>
        <row r="2918">
          <cell r="A2918" t="str">
            <v>610621</v>
          </cell>
          <cell r="B2918" t="str">
            <v>延长县</v>
          </cell>
        </row>
        <row r="2919">
          <cell r="A2919" t="str">
            <v>610622</v>
          </cell>
          <cell r="B2919" t="str">
            <v>延川县</v>
          </cell>
        </row>
        <row r="2920">
          <cell r="A2920" t="str">
            <v>610625</v>
          </cell>
          <cell r="B2920" t="str">
            <v>志丹县</v>
          </cell>
        </row>
        <row r="2921">
          <cell r="A2921" t="str">
            <v>610626</v>
          </cell>
          <cell r="B2921" t="str">
            <v>吴起县</v>
          </cell>
        </row>
        <row r="2922">
          <cell r="A2922" t="str">
            <v>610627</v>
          </cell>
          <cell r="B2922" t="str">
            <v>甘泉县</v>
          </cell>
        </row>
        <row r="2923">
          <cell r="A2923" t="str">
            <v>610628</v>
          </cell>
          <cell r="B2923" t="str">
            <v>富县</v>
          </cell>
        </row>
        <row r="2924">
          <cell r="A2924" t="str">
            <v>610629</v>
          </cell>
          <cell r="B2924" t="str">
            <v>洛川县</v>
          </cell>
        </row>
        <row r="2925">
          <cell r="A2925" t="str">
            <v>610630</v>
          </cell>
          <cell r="B2925" t="str">
            <v>宜川县</v>
          </cell>
        </row>
        <row r="2926">
          <cell r="A2926" t="str">
            <v>610631</v>
          </cell>
          <cell r="B2926" t="str">
            <v>黄龙县</v>
          </cell>
        </row>
        <row r="2927">
          <cell r="A2927" t="str">
            <v>610632</v>
          </cell>
          <cell r="B2927" t="str">
            <v>黄陵县</v>
          </cell>
        </row>
        <row r="2928">
          <cell r="A2928" t="str">
            <v>610681</v>
          </cell>
          <cell r="B2928" t="str">
            <v>子长市</v>
          </cell>
        </row>
        <row r="2929">
          <cell r="A2929" t="str">
            <v>610700</v>
          </cell>
          <cell r="B2929" t="str">
            <v>汉中市本级</v>
          </cell>
        </row>
        <row r="2930">
          <cell r="A2930" t="str">
            <v>610702</v>
          </cell>
          <cell r="B2930" t="str">
            <v>汉台区</v>
          </cell>
        </row>
        <row r="2931">
          <cell r="A2931" t="str">
            <v>610703</v>
          </cell>
          <cell r="B2931" t="str">
            <v>南郑区</v>
          </cell>
        </row>
        <row r="2932">
          <cell r="A2932" t="str">
            <v>610722</v>
          </cell>
          <cell r="B2932" t="str">
            <v>城固县</v>
          </cell>
        </row>
        <row r="2933">
          <cell r="A2933" t="str">
            <v>610723</v>
          </cell>
          <cell r="B2933" t="str">
            <v>洋县</v>
          </cell>
        </row>
        <row r="2934">
          <cell r="A2934" t="str">
            <v>610724</v>
          </cell>
          <cell r="B2934" t="str">
            <v>西乡县</v>
          </cell>
        </row>
        <row r="2935">
          <cell r="A2935" t="str">
            <v>610725</v>
          </cell>
          <cell r="B2935" t="str">
            <v>勉县</v>
          </cell>
        </row>
        <row r="2936">
          <cell r="A2936" t="str">
            <v>610726</v>
          </cell>
          <cell r="B2936" t="str">
            <v>宁强县</v>
          </cell>
        </row>
        <row r="2937">
          <cell r="A2937" t="str">
            <v>610727</v>
          </cell>
          <cell r="B2937" t="str">
            <v>略阳县</v>
          </cell>
        </row>
        <row r="2938">
          <cell r="A2938" t="str">
            <v>610728</v>
          </cell>
          <cell r="B2938" t="str">
            <v>镇巴县</v>
          </cell>
        </row>
        <row r="2939">
          <cell r="A2939" t="str">
            <v>610729</v>
          </cell>
          <cell r="B2939" t="str">
            <v>留坝县</v>
          </cell>
        </row>
        <row r="2940">
          <cell r="A2940" t="str">
            <v>610730</v>
          </cell>
          <cell r="B2940" t="str">
            <v>佛坪县</v>
          </cell>
        </row>
        <row r="2941">
          <cell r="A2941" t="str">
            <v>610800</v>
          </cell>
          <cell r="B2941" t="str">
            <v>榆林市本级</v>
          </cell>
        </row>
        <row r="2942">
          <cell r="A2942" t="str">
            <v>610802</v>
          </cell>
          <cell r="B2942" t="str">
            <v>榆阳区</v>
          </cell>
        </row>
        <row r="2943">
          <cell r="A2943" t="str">
            <v>610803</v>
          </cell>
          <cell r="B2943" t="str">
            <v>横山区</v>
          </cell>
        </row>
        <row r="2944">
          <cell r="A2944" t="str">
            <v>610822</v>
          </cell>
          <cell r="B2944" t="str">
            <v>府谷县</v>
          </cell>
        </row>
        <row r="2945">
          <cell r="A2945" t="str">
            <v>610824</v>
          </cell>
          <cell r="B2945" t="str">
            <v>靖边县</v>
          </cell>
        </row>
        <row r="2946">
          <cell r="A2946" t="str">
            <v>610825</v>
          </cell>
          <cell r="B2946" t="str">
            <v>定边县</v>
          </cell>
        </row>
        <row r="2947">
          <cell r="A2947" t="str">
            <v>610826</v>
          </cell>
          <cell r="B2947" t="str">
            <v>绥德县</v>
          </cell>
        </row>
        <row r="2948">
          <cell r="A2948" t="str">
            <v>610827</v>
          </cell>
          <cell r="B2948" t="str">
            <v>米脂县</v>
          </cell>
        </row>
        <row r="2949">
          <cell r="A2949" t="str">
            <v>610828</v>
          </cell>
          <cell r="B2949" t="str">
            <v>佳县</v>
          </cell>
        </row>
        <row r="2950">
          <cell r="A2950" t="str">
            <v>610829</v>
          </cell>
          <cell r="B2950" t="str">
            <v>吴堡县</v>
          </cell>
        </row>
        <row r="2951">
          <cell r="A2951" t="str">
            <v>610830</v>
          </cell>
          <cell r="B2951" t="str">
            <v>清涧县</v>
          </cell>
        </row>
        <row r="2952">
          <cell r="A2952" t="str">
            <v>610831</v>
          </cell>
          <cell r="B2952" t="str">
            <v>子洲县</v>
          </cell>
        </row>
        <row r="2953">
          <cell r="A2953" t="str">
            <v>610881</v>
          </cell>
          <cell r="B2953" t="str">
            <v>神木市</v>
          </cell>
        </row>
        <row r="2954">
          <cell r="A2954" t="str">
            <v>610900</v>
          </cell>
          <cell r="B2954" t="str">
            <v>安康市本级</v>
          </cell>
        </row>
        <row r="2955">
          <cell r="A2955" t="str">
            <v>610902</v>
          </cell>
          <cell r="B2955" t="str">
            <v>汉滨区</v>
          </cell>
        </row>
        <row r="2956">
          <cell r="A2956" t="str">
            <v>610921</v>
          </cell>
          <cell r="B2956" t="str">
            <v>汉阴县</v>
          </cell>
        </row>
        <row r="2957">
          <cell r="A2957" t="str">
            <v>610922</v>
          </cell>
          <cell r="B2957" t="str">
            <v>石泉县</v>
          </cell>
        </row>
        <row r="2958">
          <cell r="A2958" t="str">
            <v>610923</v>
          </cell>
          <cell r="B2958" t="str">
            <v>宁陕县</v>
          </cell>
        </row>
        <row r="2959">
          <cell r="A2959" t="str">
            <v>610924</v>
          </cell>
          <cell r="B2959" t="str">
            <v>紫阳县</v>
          </cell>
        </row>
        <row r="2960">
          <cell r="A2960" t="str">
            <v>610925</v>
          </cell>
          <cell r="B2960" t="str">
            <v>岚皋县</v>
          </cell>
        </row>
        <row r="2961">
          <cell r="A2961" t="str">
            <v>610926</v>
          </cell>
          <cell r="B2961" t="str">
            <v>平利县</v>
          </cell>
        </row>
        <row r="2962">
          <cell r="A2962" t="str">
            <v>610927</v>
          </cell>
          <cell r="B2962" t="str">
            <v>镇坪县</v>
          </cell>
        </row>
        <row r="2963">
          <cell r="A2963" t="str">
            <v>610929</v>
          </cell>
          <cell r="B2963" t="str">
            <v>白河县</v>
          </cell>
        </row>
        <row r="2964">
          <cell r="A2964" t="str">
            <v>610981</v>
          </cell>
          <cell r="B2964" t="str">
            <v>旬阳市</v>
          </cell>
        </row>
        <row r="2965">
          <cell r="A2965" t="str">
            <v>611000</v>
          </cell>
          <cell r="B2965" t="str">
            <v>商洛市本级</v>
          </cell>
        </row>
        <row r="2966">
          <cell r="A2966" t="str">
            <v>611002</v>
          </cell>
          <cell r="B2966" t="str">
            <v>商州区</v>
          </cell>
        </row>
        <row r="2967">
          <cell r="A2967" t="str">
            <v>611021</v>
          </cell>
          <cell r="B2967" t="str">
            <v>洛南县</v>
          </cell>
        </row>
        <row r="2968">
          <cell r="A2968" t="str">
            <v>611022</v>
          </cell>
          <cell r="B2968" t="str">
            <v>丹凤县</v>
          </cell>
        </row>
        <row r="2969">
          <cell r="A2969" t="str">
            <v>611023</v>
          </cell>
          <cell r="B2969" t="str">
            <v>商南县</v>
          </cell>
        </row>
        <row r="2970">
          <cell r="A2970" t="str">
            <v>611024</v>
          </cell>
          <cell r="B2970" t="str">
            <v>山阳县</v>
          </cell>
        </row>
        <row r="2971">
          <cell r="A2971" t="str">
            <v>611025</v>
          </cell>
          <cell r="B2971" t="str">
            <v>镇安县</v>
          </cell>
        </row>
        <row r="2972">
          <cell r="A2972" t="str">
            <v>611026</v>
          </cell>
          <cell r="B2972" t="str">
            <v>柞水县</v>
          </cell>
        </row>
        <row r="2973">
          <cell r="A2973" t="str">
            <v>611100</v>
          </cell>
          <cell r="B2973" t="str">
            <v>杨凌农业高新技术产业示范区本级</v>
          </cell>
        </row>
        <row r="2974">
          <cell r="A2974" t="str">
            <v>611101</v>
          </cell>
          <cell r="B2974" t="str">
            <v>杨陵区</v>
          </cell>
        </row>
        <row r="2975">
          <cell r="A2975" t="str">
            <v>620000</v>
          </cell>
          <cell r="B2975" t="str">
            <v>甘肃省本级</v>
          </cell>
        </row>
        <row r="2976">
          <cell r="A2976" t="str">
            <v>620100</v>
          </cell>
          <cell r="B2976" t="str">
            <v>兰州市本级</v>
          </cell>
        </row>
        <row r="2977">
          <cell r="A2977" t="str">
            <v>620102</v>
          </cell>
          <cell r="B2977" t="str">
            <v>城关区</v>
          </cell>
        </row>
        <row r="2978">
          <cell r="A2978" t="str">
            <v>620103</v>
          </cell>
          <cell r="B2978" t="str">
            <v>七里河区</v>
          </cell>
        </row>
        <row r="2979">
          <cell r="A2979" t="str">
            <v>620104</v>
          </cell>
          <cell r="B2979" t="str">
            <v>西固区</v>
          </cell>
        </row>
        <row r="2980">
          <cell r="A2980" t="str">
            <v>620105</v>
          </cell>
          <cell r="B2980" t="str">
            <v>安宁区</v>
          </cell>
        </row>
        <row r="2981">
          <cell r="A2981" t="str">
            <v>620111</v>
          </cell>
          <cell r="B2981" t="str">
            <v>红古区</v>
          </cell>
        </row>
        <row r="2982">
          <cell r="A2982" t="str">
            <v>620121</v>
          </cell>
          <cell r="B2982" t="str">
            <v>永登县</v>
          </cell>
        </row>
        <row r="2983">
          <cell r="A2983" t="str">
            <v>620122</v>
          </cell>
          <cell r="B2983" t="str">
            <v>皋兰县</v>
          </cell>
        </row>
        <row r="2984">
          <cell r="A2984" t="str">
            <v>620123</v>
          </cell>
          <cell r="B2984" t="str">
            <v>榆中县</v>
          </cell>
        </row>
        <row r="2985">
          <cell r="A2985" t="str">
            <v>620200</v>
          </cell>
          <cell r="B2985" t="str">
            <v>嘉峪关市本级</v>
          </cell>
        </row>
        <row r="2986">
          <cell r="A2986" t="str">
            <v>620300</v>
          </cell>
          <cell r="B2986" t="str">
            <v>金昌市本级</v>
          </cell>
        </row>
        <row r="2987">
          <cell r="A2987" t="str">
            <v>620302</v>
          </cell>
          <cell r="B2987" t="str">
            <v>金川区</v>
          </cell>
        </row>
        <row r="2988">
          <cell r="A2988" t="str">
            <v>620321</v>
          </cell>
          <cell r="B2988" t="str">
            <v>永昌县</v>
          </cell>
        </row>
        <row r="2989">
          <cell r="A2989" t="str">
            <v>620400</v>
          </cell>
          <cell r="B2989" t="str">
            <v>白银市本级</v>
          </cell>
        </row>
        <row r="2990">
          <cell r="A2990" t="str">
            <v>620402</v>
          </cell>
          <cell r="B2990" t="str">
            <v>白银区</v>
          </cell>
        </row>
        <row r="2991">
          <cell r="A2991" t="str">
            <v>620403</v>
          </cell>
          <cell r="B2991" t="str">
            <v>平川区</v>
          </cell>
        </row>
        <row r="2992">
          <cell r="A2992" t="str">
            <v>620421</v>
          </cell>
          <cell r="B2992" t="str">
            <v>靖远县</v>
          </cell>
        </row>
        <row r="2993">
          <cell r="A2993" t="str">
            <v>620422</v>
          </cell>
          <cell r="B2993" t="str">
            <v>会宁县</v>
          </cell>
        </row>
        <row r="2994">
          <cell r="A2994" t="str">
            <v>620423</v>
          </cell>
          <cell r="B2994" t="str">
            <v>景泰县</v>
          </cell>
        </row>
        <row r="2995">
          <cell r="A2995" t="str">
            <v>620500</v>
          </cell>
          <cell r="B2995" t="str">
            <v>天水市本级</v>
          </cell>
        </row>
        <row r="2996">
          <cell r="A2996" t="str">
            <v>620502</v>
          </cell>
          <cell r="B2996" t="str">
            <v>秦州区</v>
          </cell>
        </row>
        <row r="2997">
          <cell r="A2997" t="str">
            <v>620503</v>
          </cell>
          <cell r="B2997" t="str">
            <v>麦积区</v>
          </cell>
        </row>
        <row r="2998">
          <cell r="A2998" t="str">
            <v>620521</v>
          </cell>
          <cell r="B2998" t="str">
            <v>清水县</v>
          </cell>
        </row>
        <row r="2999">
          <cell r="A2999" t="str">
            <v>620522</v>
          </cell>
          <cell r="B2999" t="str">
            <v>秦安县</v>
          </cell>
        </row>
        <row r="3000">
          <cell r="A3000" t="str">
            <v>620523</v>
          </cell>
          <cell r="B3000" t="str">
            <v>甘谷县</v>
          </cell>
        </row>
        <row r="3001">
          <cell r="A3001" t="str">
            <v>620524</v>
          </cell>
          <cell r="B3001" t="str">
            <v>武山县</v>
          </cell>
        </row>
        <row r="3002">
          <cell r="A3002" t="str">
            <v>620525</v>
          </cell>
          <cell r="B3002" t="str">
            <v>张家川回族自治县</v>
          </cell>
        </row>
        <row r="3003">
          <cell r="A3003" t="str">
            <v>620600</v>
          </cell>
          <cell r="B3003" t="str">
            <v>武威市本级</v>
          </cell>
        </row>
        <row r="3004">
          <cell r="A3004" t="str">
            <v>620602</v>
          </cell>
          <cell r="B3004" t="str">
            <v>凉州区</v>
          </cell>
        </row>
        <row r="3005">
          <cell r="A3005" t="str">
            <v>620621</v>
          </cell>
          <cell r="B3005" t="str">
            <v>民勤县</v>
          </cell>
        </row>
        <row r="3006">
          <cell r="A3006" t="str">
            <v>620622</v>
          </cell>
          <cell r="B3006" t="str">
            <v>古浪县</v>
          </cell>
        </row>
        <row r="3007">
          <cell r="A3007" t="str">
            <v>620623</v>
          </cell>
          <cell r="B3007" t="str">
            <v>天祝藏族自治县</v>
          </cell>
        </row>
        <row r="3008">
          <cell r="A3008" t="str">
            <v>620700</v>
          </cell>
          <cell r="B3008" t="str">
            <v>张掖市本级</v>
          </cell>
        </row>
        <row r="3009">
          <cell r="A3009" t="str">
            <v>620702</v>
          </cell>
          <cell r="B3009" t="str">
            <v>甘州区</v>
          </cell>
        </row>
        <row r="3010">
          <cell r="A3010" t="str">
            <v>620721</v>
          </cell>
          <cell r="B3010" t="str">
            <v>肃南裕固族自治县</v>
          </cell>
        </row>
        <row r="3011">
          <cell r="A3011" t="str">
            <v>620722</v>
          </cell>
          <cell r="B3011" t="str">
            <v>民乐县</v>
          </cell>
        </row>
        <row r="3012">
          <cell r="A3012" t="str">
            <v>620723</v>
          </cell>
          <cell r="B3012" t="str">
            <v>临泽县</v>
          </cell>
        </row>
        <row r="3013">
          <cell r="A3013" t="str">
            <v>620724</v>
          </cell>
          <cell r="B3013" t="str">
            <v>高台县</v>
          </cell>
        </row>
        <row r="3014">
          <cell r="A3014" t="str">
            <v>620725</v>
          </cell>
          <cell r="B3014" t="str">
            <v>山丹县</v>
          </cell>
        </row>
        <row r="3015">
          <cell r="A3015" t="str">
            <v>620800</v>
          </cell>
          <cell r="B3015" t="str">
            <v>平凉市本级</v>
          </cell>
        </row>
        <row r="3016">
          <cell r="A3016" t="str">
            <v>620802</v>
          </cell>
          <cell r="B3016" t="str">
            <v>崆峒区</v>
          </cell>
        </row>
        <row r="3017">
          <cell r="A3017" t="str">
            <v>620821</v>
          </cell>
          <cell r="B3017" t="str">
            <v>泾川县</v>
          </cell>
        </row>
        <row r="3018">
          <cell r="A3018" t="str">
            <v>620822</v>
          </cell>
          <cell r="B3018" t="str">
            <v>灵台县</v>
          </cell>
        </row>
        <row r="3019">
          <cell r="A3019" t="str">
            <v>620823</v>
          </cell>
          <cell r="B3019" t="str">
            <v>崇信县</v>
          </cell>
        </row>
        <row r="3020">
          <cell r="A3020" t="str">
            <v>620825</v>
          </cell>
          <cell r="B3020" t="str">
            <v>庄浪县</v>
          </cell>
        </row>
        <row r="3021">
          <cell r="A3021" t="str">
            <v>620826</v>
          </cell>
          <cell r="B3021" t="str">
            <v>静宁县</v>
          </cell>
        </row>
        <row r="3022">
          <cell r="A3022" t="str">
            <v>620881</v>
          </cell>
          <cell r="B3022" t="str">
            <v>华亭市</v>
          </cell>
        </row>
        <row r="3023">
          <cell r="A3023" t="str">
            <v>620900</v>
          </cell>
          <cell r="B3023" t="str">
            <v>酒泉市本级</v>
          </cell>
        </row>
        <row r="3024">
          <cell r="A3024" t="str">
            <v>620902</v>
          </cell>
          <cell r="B3024" t="str">
            <v>肃州区</v>
          </cell>
        </row>
        <row r="3025">
          <cell r="A3025" t="str">
            <v>620921</v>
          </cell>
          <cell r="B3025" t="str">
            <v>金塔县</v>
          </cell>
        </row>
        <row r="3026">
          <cell r="A3026" t="str">
            <v>620922</v>
          </cell>
          <cell r="B3026" t="str">
            <v>瓜州县</v>
          </cell>
        </row>
        <row r="3027">
          <cell r="A3027" t="str">
            <v>620923</v>
          </cell>
          <cell r="B3027" t="str">
            <v>肃北蒙古族自治县</v>
          </cell>
        </row>
        <row r="3028">
          <cell r="A3028" t="str">
            <v>620924</v>
          </cell>
          <cell r="B3028" t="str">
            <v>阿克塞哈萨克族自治县</v>
          </cell>
        </row>
        <row r="3029">
          <cell r="A3029" t="str">
            <v>620981</v>
          </cell>
          <cell r="B3029" t="str">
            <v>玉门市</v>
          </cell>
        </row>
        <row r="3030">
          <cell r="A3030" t="str">
            <v>620982</v>
          </cell>
          <cell r="B3030" t="str">
            <v>敦煌市</v>
          </cell>
        </row>
        <row r="3031">
          <cell r="A3031" t="str">
            <v>621000</v>
          </cell>
          <cell r="B3031" t="str">
            <v>庆阳市本级</v>
          </cell>
        </row>
        <row r="3032">
          <cell r="A3032" t="str">
            <v>621002</v>
          </cell>
          <cell r="B3032" t="str">
            <v>西峰区</v>
          </cell>
        </row>
        <row r="3033">
          <cell r="A3033" t="str">
            <v>621021</v>
          </cell>
          <cell r="B3033" t="str">
            <v>庆城县</v>
          </cell>
        </row>
        <row r="3034">
          <cell r="A3034" t="str">
            <v>621022</v>
          </cell>
          <cell r="B3034" t="str">
            <v>环县</v>
          </cell>
        </row>
        <row r="3035">
          <cell r="A3035" t="str">
            <v>621023</v>
          </cell>
          <cell r="B3035" t="str">
            <v>华池县</v>
          </cell>
        </row>
        <row r="3036">
          <cell r="A3036" t="str">
            <v>621024</v>
          </cell>
          <cell r="B3036" t="str">
            <v>合水县</v>
          </cell>
        </row>
        <row r="3037">
          <cell r="A3037" t="str">
            <v>621025</v>
          </cell>
          <cell r="B3037" t="str">
            <v>正宁县</v>
          </cell>
        </row>
        <row r="3038">
          <cell r="A3038" t="str">
            <v>621026</v>
          </cell>
          <cell r="B3038" t="str">
            <v>宁县</v>
          </cell>
        </row>
        <row r="3039">
          <cell r="A3039" t="str">
            <v>621027</v>
          </cell>
          <cell r="B3039" t="str">
            <v>镇原县</v>
          </cell>
        </row>
        <row r="3040">
          <cell r="A3040" t="str">
            <v>621100</v>
          </cell>
          <cell r="B3040" t="str">
            <v>定西市本级</v>
          </cell>
        </row>
        <row r="3041">
          <cell r="A3041" t="str">
            <v>621102</v>
          </cell>
          <cell r="B3041" t="str">
            <v>安定区</v>
          </cell>
        </row>
        <row r="3042">
          <cell r="A3042" t="str">
            <v>621121</v>
          </cell>
          <cell r="B3042" t="str">
            <v>通渭县</v>
          </cell>
        </row>
        <row r="3043">
          <cell r="A3043" t="str">
            <v>621122</v>
          </cell>
          <cell r="B3043" t="str">
            <v>陇西县</v>
          </cell>
        </row>
        <row r="3044">
          <cell r="A3044" t="str">
            <v>621123</v>
          </cell>
          <cell r="B3044" t="str">
            <v>渭源县</v>
          </cell>
        </row>
        <row r="3045">
          <cell r="A3045" t="str">
            <v>621124</v>
          </cell>
          <cell r="B3045" t="str">
            <v>临洮县</v>
          </cell>
        </row>
        <row r="3046">
          <cell r="A3046" t="str">
            <v>621125</v>
          </cell>
          <cell r="B3046" t="str">
            <v>漳县</v>
          </cell>
        </row>
        <row r="3047">
          <cell r="A3047" t="str">
            <v>621126</v>
          </cell>
          <cell r="B3047" t="str">
            <v>岷县</v>
          </cell>
        </row>
        <row r="3048">
          <cell r="A3048" t="str">
            <v>621200</v>
          </cell>
          <cell r="B3048" t="str">
            <v>陇南市本级</v>
          </cell>
        </row>
        <row r="3049">
          <cell r="A3049" t="str">
            <v>621202</v>
          </cell>
          <cell r="B3049" t="str">
            <v>武都区</v>
          </cell>
        </row>
        <row r="3050">
          <cell r="A3050" t="str">
            <v>621221</v>
          </cell>
          <cell r="B3050" t="str">
            <v>成县</v>
          </cell>
        </row>
        <row r="3051">
          <cell r="A3051" t="str">
            <v>621222</v>
          </cell>
          <cell r="B3051" t="str">
            <v>文县</v>
          </cell>
        </row>
        <row r="3052">
          <cell r="A3052" t="str">
            <v>621223</v>
          </cell>
          <cell r="B3052" t="str">
            <v>宕昌县</v>
          </cell>
        </row>
        <row r="3053">
          <cell r="A3053" t="str">
            <v>621224</v>
          </cell>
          <cell r="B3053" t="str">
            <v>康县</v>
          </cell>
        </row>
        <row r="3054">
          <cell r="A3054" t="str">
            <v>621225</v>
          </cell>
          <cell r="B3054" t="str">
            <v>西和县</v>
          </cell>
        </row>
        <row r="3055">
          <cell r="A3055" t="str">
            <v>621226</v>
          </cell>
          <cell r="B3055" t="str">
            <v>礼县</v>
          </cell>
        </row>
        <row r="3056">
          <cell r="A3056" t="str">
            <v>621227</v>
          </cell>
          <cell r="B3056" t="str">
            <v>徽县</v>
          </cell>
        </row>
        <row r="3057">
          <cell r="A3057" t="str">
            <v>621228</v>
          </cell>
          <cell r="B3057" t="str">
            <v>两当县</v>
          </cell>
        </row>
        <row r="3058">
          <cell r="A3058" t="str">
            <v>622900</v>
          </cell>
          <cell r="B3058" t="str">
            <v>临夏回族自治州本级</v>
          </cell>
        </row>
        <row r="3059">
          <cell r="A3059" t="str">
            <v>622901</v>
          </cell>
          <cell r="B3059" t="str">
            <v>临夏市</v>
          </cell>
        </row>
        <row r="3060">
          <cell r="A3060" t="str">
            <v>622921</v>
          </cell>
          <cell r="B3060" t="str">
            <v>临夏县</v>
          </cell>
        </row>
        <row r="3061">
          <cell r="A3061" t="str">
            <v>622922</v>
          </cell>
          <cell r="B3061" t="str">
            <v>康乐县</v>
          </cell>
        </row>
        <row r="3062">
          <cell r="A3062" t="str">
            <v>622923</v>
          </cell>
          <cell r="B3062" t="str">
            <v>永靖县</v>
          </cell>
        </row>
        <row r="3063">
          <cell r="A3063" t="str">
            <v>622924</v>
          </cell>
          <cell r="B3063" t="str">
            <v>广河县</v>
          </cell>
        </row>
        <row r="3064">
          <cell r="A3064" t="str">
            <v>622925</v>
          </cell>
          <cell r="B3064" t="str">
            <v>和政县</v>
          </cell>
        </row>
        <row r="3065">
          <cell r="A3065" t="str">
            <v>622926</v>
          </cell>
          <cell r="B3065" t="str">
            <v>东乡族自治县</v>
          </cell>
        </row>
        <row r="3066">
          <cell r="A3066" t="str">
            <v>622927</v>
          </cell>
          <cell r="B3066" t="str">
            <v>积石山保安族东乡族撒拉族自治县</v>
          </cell>
        </row>
        <row r="3067">
          <cell r="A3067" t="str">
            <v>623000</v>
          </cell>
          <cell r="B3067" t="str">
            <v>甘南藏族自治州本级</v>
          </cell>
        </row>
        <row r="3068">
          <cell r="A3068" t="str">
            <v>623001</v>
          </cell>
          <cell r="B3068" t="str">
            <v>合作市</v>
          </cell>
        </row>
        <row r="3069">
          <cell r="A3069" t="str">
            <v>623021</v>
          </cell>
          <cell r="B3069" t="str">
            <v>临潭县</v>
          </cell>
        </row>
        <row r="3070">
          <cell r="A3070" t="str">
            <v>623022</v>
          </cell>
          <cell r="B3070" t="str">
            <v>卓尼县</v>
          </cell>
        </row>
        <row r="3071">
          <cell r="A3071" t="str">
            <v>623023</v>
          </cell>
          <cell r="B3071" t="str">
            <v>舟曲县</v>
          </cell>
        </row>
        <row r="3072">
          <cell r="A3072" t="str">
            <v>623024</v>
          </cell>
          <cell r="B3072" t="str">
            <v>迭部县</v>
          </cell>
        </row>
        <row r="3073">
          <cell r="A3073" t="str">
            <v>623025</v>
          </cell>
          <cell r="B3073" t="str">
            <v>玛曲县</v>
          </cell>
        </row>
        <row r="3074">
          <cell r="A3074" t="str">
            <v>623026</v>
          </cell>
          <cell r="B3074" t="str">
            <v>碌曲县</v>
          </cell>
        </row>
        <row r="3075">
          <cell r="A3075" t="str">
            <v>623027</v>
          </cell>
          <cell r="B3075" t="str">
            <v>夏河县</v>
          </cell>
        </row>
        <row r="3076">
          <cell r="A3076" t="str">
            <v>630000</v>
          </cell>
          <cell r="B3076" t="str">
            <v>青海省本级</v>
          </cell>
        </row>
        <row r="3077">
          <cell r="A3077" t="str">
            <v>630100</v>
          </cell>
          <cell r="B3077" t="str">
            <v>西宁市本级</v>
          </cell>
        </row>
        <row r="3078">
          <cell r="A3078" t="str">
            <v>630102</v>
          </cell>
          <cell r="B3078" t="str">
            <v>城东区</v>
          </cell>
        </row>
        <row r="3079">
          <cell r="A3079" t="str">
            <v>630103</v>
          </cell>
          <cell r="B3079" t="str">
            <v>城中区</v>
          </cell>
        </row>
        <row r="3080">
          <cell r="A3080" t="str">
            <v>630104</v>
          </cell>
          <cell r="B3080" t="str">
            <v>城西区</v>
          </cell>
        </row>
        <row r="3081">
          <cell r="A3081" t="str">
            <v>630105</v>
          </cell>
          <cell r="B3081" t="str">
            <v>城北区</v>
          </cell>
        </row>
        <row r="3082">
          <cell r="A3082" t="str">
            <v>630106</v>
          </cell>
          <cell r="B3082" t="str">
            <v>湟中区</v>
          </cell>
        </row>
        <row r="3083">
          <cell r="A3083" t="str">
            <v>630121</v>
          </cell>
          <cell r="B3083" t="str">
            <v>大通回族土族自治县</v>
          </cell>
        </row>
        <row r="3084">
          <cell r="A3084" t="str">
            <v>630123</v>
          </cell>
          <cell r="B3084" t="str">
            <v>湟源县</v>
          </cell>
        </row>
        <row r="3085">
          <cell r="A3085" t="str">
            <v>630200</v>
          </cell>
          <cell r="B3085" t="str">
            <v>海东市本级</v>
          </cell>
        </row>
        <row r="3086">
          <cell r="A3086" t="str">
            <v>630202</v>
          </cell>
          <cell r="B3086" t="str">
            <v>乐都区</v>
          </cell>
        </row>
        <row r="3087">
          <cell r="A3087" t="str">
            <v>630203</v>
          </cell>
          <cell r="B3087" t="str">
            <v>平安区</v>
          </cell>
        </row>
        <row r="3088">
          <cell r="A3088" t="str">
            <v>630222</v>
          </cell>
          <cell r="B3088" t="str">
            <v>民和回族土族自治县</v>
          </cell>
        </row>
        <row r="3089">
          <cell r="A3089" t="str">
            <v>630223</v>
          </cell>
          <cell r="B3089" t="str">
            <v>互助土族自治县</v>
          </cell>
        </row>
        <row r="3090">
          <cell r="A3090" t="str">
            <v>630224</v>
          </cell>
          <cell r="B3090" t="str">
            <v>化隆回族自治县</v>
          </cell>
        </row>
        <row r="3091">
          <cell r="A3091" t="str">
            <v>630225</v>
          </cell>
          <cell r="B3091" t="str">
            <v>循化撒拉族自治县</v>
          </cell>
        </row>
        <row r="3092">
          <cell r="A3092" t="str">
            <v>632200</v>
          </cell>
          <cell r="B3092" t="str">
            <v>海北藏族自治州本级</v>
          </cell>
        </row>
        <row r="3093">
          <cell r="A3093" t="str">
            <v>632221</v>
          </cell>
          <cell r="B3093" t="str">
            <v>门源回族自治县</v>
          </cell>
        </row>
        <row r="3094">
          <cell r="A3094" t="str">
            <v>632222</v>
          </cell>
          <cell r="B3094" t="str">
            <v>祁连县</v>
          </cell>
        </row>
        <row r="3095">
          <cell r="A3095" t="str">
            <v>632223</v>
          </cell>
          <cell r="B3095" t="str">
            <v>海晏县</v>
          </cell>
        </row>
        <row r="3096">
          <cell r="A3096" t="str">
            <v>632224</v>
          </cell>
          <cell r="B3096" t="str">
            <v>刚察县</v>
          </cell>
        </row>
        <row r="3097">
          <cell r="A3097" t="str">
            <v>632300</v>
          </cell>
          <cell r="B3097" t="str">
            <v>黄南藏族自治州本级</v>
          </cell>
        </row>
        <row r="3098">
          <cell r="A3098" t="str">
            <v>632301</v>
          </cell>
          <cell r="B3098" t="str">
            <v>同仁市</v>
          </cell>
        </row>
        <row r="3099">
          <cell r="A3099" t="str">
            <v>632322</v>
          </cell>
          <cell r="B3099" t="str">
            <v>尖扎县</v>
          </cell>
        </row>
        <row r="3100">
          <cell r="A3100" t="str">
            <v>632323</v>
          </cell>
          <cell r="B3100" t="str">
            <v>泽库县</v>
          </cell>
        </row>
        <row r="3101">
          <cell r="A3101" t="str">
            <v>632324</v>
          </cell>
          <cell r="B3101" t="str">
            <v>河南蒙古族自治县</v>
          </cell>
        </row>
        <row r="3102">
          <cell r="A3102" t="str">
            <v>632500</v>
          </cell>
          <cell r="B3102" t="str">
            <v>海南藏族自治州本级</v>
          </cell>
        </row>
        <row r="3103">
          <cell r="A3103" t="str">
            <v>632521</v>
          </cell>
          <cell r="B3103" t="str">
            <v>共和县</v>
          </cell>
        </row>
        <row r="3104">
          <cell r="A3104" t="str">
            <v>632522</v>
          </cell>
          <cell r="B3104" t="str">
            <v>同德县</v>
          </cell>
        </row>
        <row r="3105">
          <cell r="A3105" t="str">
            <v>632523</v>
          </cell>
          <cell r="B3105" t="str">
            <v>贵德县</v>
          </cell>
        </row>
        <row r="3106">
          <cell r="A3106" t="str">
            <v>632524</v>
          </cell>
          <cell r="B3106" t="str">
            <v>兴海县</v>
          </cell>
        </row>
        <row r="3107">
          <cell r="A3107" t="str">
            <v>632525</v>
          </cell>
          <cell r="B3107" t="str">
            <v>贵南县</v>
          </cell>
        </row>
        <row r="3108">
          <cell r="A3108" t="str">
            <v>632600</v>
          </cell>
          <cell r="B3108" t="str">
            <v>果洛藏族自治州本级</v>
          </cell>
        </row>
        <row r="3109">
          <cell r="A3109" t="str">
            <v>632621</v>
          </cell>
          <cell r="B3109" t="str">
            <v>玛沁县</v>
          </cell>
        </row>
        <row r="3110">
          <cell r="A3110" t="str">
            <v>632622</v>
          </cell>
          <cell r="B3110" t="str">
            <v>班玛县</v>
          </cell>
        </row>
        <row r="3111">
          <cell r="A3111" t="str">
            <v>632623</v>
          </cell>
          <cell r="B3111" t="str">
            <v>甘德县</v>
          </cell>
        </row>
        <row r="3112">
          <cell r="A3112" t="str">
            <v>632624</v>
          </cell>
          <cell r="B3112" t="str">
            <v>达日县</v>
          </cell>
        </row>
        <row r="3113">
          <cell r="A3113" t="str">
            <v>632625</v>
          </cell>
          <cell r="B3113" t="str">
            <v>久治县</v>
          </cell>
        </row>
        <row r="3114">
          <cell r="A3114" t="str">
            <v>632626</v>
          </cell>
          <cell r="B3114" t="str">
            <v>玛多县</v>
          </cell>
        </row>
        <row r="3115">
          <cell r="A3115" t="str">
            <v>632700</v>
          </cell>
          <cell r="B3115" t="str">
            <v>玉树藏族自治州本级</v>
          </cell>
        </row>
        <row r="3116">
          <cell r="A3116" t="str">
            <v>632701</v>
          </cell>
          <cell r="B3116" t="str">
            <v>玉树市</v>
          </cell>
        </row>
        <row r="3117">
          <cell r="A3117" t="str">
            <v>632722</v>
          </cell>
          <cell r="B3117" t="str">
            <v>杂多县</v>
          </cell>
        </row>
        <row r="3118">
          <cell r="A3118" t="str">
            <v>632723</v>
          </cell>
          <cell r="B3118" t="str">
            <v>称多县</v>
          </cell>
        </row>
        <row r="3119">
          <cell r="A3119" t="str">
            <v>632724</v>
          </cell>
          <cell r="B3119" t="str">
            <v>治多县</v>
          </cell>
        </row>
        <row r="3120">
          <cell r="A3120" t="str">
            <v>632725</v>
          </cell>
          <cell r="B3120" t="str">
            <v>囊谦县</v>
          </cell>
        </row>
        <row r="3121">
          <cell r="A3121" t="str">
            <v>632726</v>
          </cell>
          <cell r="B3121" t="str">
            <v>曲麻莱县</v>
          </cell>
        </row>
        <row r="3122">
          <cell r="A3122" t="str">
            <v>632800</v>
          </cell>
          <cell r="B3122" t="str">
            <v>海西蒙古族藏族自治州本级</v>
          </cell>
        </row>
        <row r="3123">
          <cell r="A3123" t="str">
            <v>632801</v>
          </cell>
          <cell r="B3123" t="str">
            <v>格尔木市</v>
          </cell>
        </row>
        <row r="3124">
          <cell r="A3124" t="str">
            <v>632802</v>
          </cell>
          <cell r="B3124" t="str">
            <v>德令哈市</v>
          </cell>
        </row>
        <row r="3125">
          <cell r="A3125" t="str">
            <v>632803</v>
          </cell>
          <cell r="B3125" t="str">
            <v>茫崖市</v>
          </cell>
        </row>
        <row r="3126">
          <cell r="A3126" t="str">
            <v>632821</v>
          </cell>
          <cell r="B3126" t="str">
            <v>乌兰县</v>
          </cell>
        </row>
        <row r="3127">
          <cell r="A3127" t="str">
            <v>632822</v>
          </cell>
          <cell r="B3127" t="str">
            <v>都兰县</v>
          </cell>
        </row>
        <row r="3128">
          <cell r="A3128" t="str">
            <v>632823</v>
          </cell>
          <cell r="B3128" t="str">
            <v>天峻县</v>
          </cell>
        </row>
        <row r="3129">
          <cell r="A3129" t="str">
            <v>632857</v>
          </cell>
          <cell r="B3129" t="str">
            <v>大柴旦行政委员会</v>
          </cell>
        </row>
        <row r="3130">
          <cell r="A3130" t="str">
            <v>640000</v>
          </cell>
          <cell r="B3130" t="str">
            <v>宁夏回族自治区本级</v>
          </cell>
        </row>
        <row r="3131">
          <cell r="A3131" t="str">
            <v>640100</v>
          </cell>
          <cell r="B3131" t="str">
            <v>银川市本级</v>
          </cell>
        </row>
        <row r="3132">
          <cell r="A3132" t="str">
            <v>640104</v>
          </cell>
          <cell r="B3132" t="str">
            <v>兴庆区</v>
          </cell>
        </row>
        <row r="3133">
          <cell r="A3133" t="str">
            <v>640105</v>
          </cell>
          <cell r="B3133" t="str">
            <v>西夏区</v>
          </cell>
        </row>
        <row r="3134">
          <cell r="A3134" t="str">
            <v>640106</v>
          </cell>
          <cell r="B3134" t="str">
            <v>金凤区</v>
          </cell>
        </row>
        <row r="3135">
          <cell r="A3135" t="str">
            <v>640121</v>
          </cell>
          <cell r="B3135" t="str">
            <v>永宁县</v>
          </cell>
        </row>
        <row r="3136">
          <cell r="A3136" t="str">
            <v>640122</v>
          </cell>
          <cell r="B3136" t="str">
            <v>贺兰县</v>
          </cell>
        </row>
        <row r="3137">
          <cell r="A3137" t="str">
            <v>640181</v>
          </cell>
          <cell r="B3137" t="str">
            <v>灵武市</v>
          </cell>
        </row>
        <row r="3138">
          <cell r="A3138" t="str">
            <v>640200</v>
          </cell>
          <cell r="B3138" t="str">
            <v>石嘴山市本级</v>
          </cell>
        </row>
        <row r="3139">
          <cell r="A3139" t="str">
            <v>640202</v>
          </cell>
          <cell r="B3139" t="str">
            <v>大武口区</v>
          </cell>
        </row>
        <row r="3140">
          <cell r="A3140" t="str">
            <v>640205</v>
          </cell>
          <cell r="B3140" t="str">
            <v>惠农区</v>
          </cell>
        </row>
        <row r="3141">
          <cell r="A3141" t="str">
            <v>640221</v>
          </cell>
          <cell r="B3141" t="str">
            <v>平罗县</v>
          </cell>
        </row>
        <row r="3142">
          <cell r="A3142" t="str">
            <v>640300</v>
          </cell>
          <cell r="B3142" t="str">
            <v>吴忠市本级</v>
          </cell>
        </row>
        <row r="3143">
          <cell r="A3143" t="str">
            <v>640302</v>
          </cell>
          <cell r="B3143" t="str">
            <v>利通区</v>
          </cell>
        </row>
        <row r="3144">
          <cell r="A3144" t="str">
            <v>640303</v>
          </cell>
          <cell r="B3144" t="str">
            <v>红寺堡区</v>
          </cell>
        </row>
        <row r="3145">
          <cell r="A3145" t="str">
            <v>640323</v>
          </cell>
          <cell r="B3145" t="str">
            <v>盐池县</v>
          </cell>
        </row>
        <row r="3146">
          <cell r="A3146" t="str">
            <v>640324</v>
          </cell>
          <cell r="B3146" t="str">
            <v>同心县</v>
          </cell>
        </row>
        <row r="3147">
          <cell r="A3147" t="str">
            <v>640381</v>
          </cell>
          <cell r="B3147" t="str">
            <v>青铜峡市</v>
          </cell>
        </row>
        <row r="3148">
          <cell r="A3148" t="str">
            <v>640400</v>
          </cell>
          <cell r="B3148" t="str">
            <v>固原市本级</v>
          </cell>
        </row>
        <row r="3149">
          <cell r="A3149" t="str">
            <v>640402</v>
          </cell>
          <cell r="B3149" t="str">
            <v>原州区</v>
          </cell>
        </row>
        <row r="3150">
          <cell r="A3150" t="str">
            <v>640422</v>
          </cell>
          <cell r="B3150" t="str">
            <v>西吉县</v>
          </cell>
        </row>
        <row r="3151">
          <cell r="A3151" t="str">
            <v>640423</v>
          </cell>
          <cell r="B3151" t="str">
            <v>隆德县</v>
          </cell>
        </row>
        <row r="3152">
          <cell r="A3152" t="str">
            <v>640424</v>
          </cell>
          <cell r="B3152" t="str">
            <v>泾源县</v>
          </cell>
        </row>
        <row r="3153">
          <cell r="A3153" t="str">
            <v>640425</v>
          </cell>
          <cell r="B3153" t="str">
            <v>彭阳县</v>
          </cell>
        </row>
        <row r="3154">
          <cell r="A3154" t="str">
            <v>640500</v>
          </cell>
          <cell r="B3154" t="str">
            <v>中卫市本级</v>
          </cell>
        </row>
        <row r="3155">
          <cell r="A3155" t="str">
            <v>640502</v>
          </cell>
          <cell r="B3155" t="str">
            <v>沙坡头区</v>
          </cell>
        </row>
        <row r="3156">
          <cell r="A3156" t="str">
            <v>640521</v>
          </cell>
          <cell r="B3156" t="str">
            <v>中宁县</v>
          </cell>
        </row>
        <row r="3157">
          <cell r="A3157" t="str">
            <v>640522</v>
          </cell>
          <cell r="B3157" t="str">
            <v>海原县</v>
          </cell>
        </row>
        <row r="3158">
          <cell r="A3158" t="str">
            <v>650000</v>
          </cell>
          <cell r="B3158" t="str">
            <v>新疆维吾尔自治区本级</v>
          </cell>
        </row>
        <row r="3159">
          <cell r="A3159" t="str">
            <v>650100</v>
          </cell>
          <cell r="B3159" t="str">
            <v>乌鲁木齐市本级</v>
          </cell>
        </row>
        <row r="3160">
          <cell r="A3160" t="str">
            <v>650102</v>
          </cell>
          <cell r="B3160" t="str">
            <v>天山区</v>
          </cell>
        </row>
        <row r="3161">
          <cell r="A3161" t="str">
            <v>650103</v>
          </cell>
          <cell r="B3161" t="str">
            <v>沙依巴克区</v>
          </cell>
        </row>
        <row r="3162">
          <cell r="A3162" t="str">
            <v>650104</v>
          </cell>
          <cell r="B3162" t="str">
            <v>新市区</v>
          </cell>
        </row>
        <row r="3163">
          <cell r="A3163" t="str">
            <v>650105</v>
          </cell>
          <cell r="B3163" t="str">
            <v>水磨沟区</v>
          </cell>
        </row>
        <row r="3164">
          <cell r="A3164" t="str">
            <v>650106</v>
          </cell>
          <cell r="B3164" t="str">
            <v>头屯河区</v>
          </cell>
        </row>
        <row r="3165">
          <cell r="A3165" t="str">
            <v>650107</v>
          </cell>
          <cell r="B3165" t="str">
            <v>达坂城区</v>
          </cell>
        </row>
        <row r="3166">
          <cell r="A3166" t="str">
            <v>650109</v>
          </cell>
          <cell r="B3166" t="str">
            <v>米东区</v>
          </cell>
        </row>
        <row r="3167">
          <cell r="A3167" t="str">
            <v>650121</v>
          </cell>
          <cell r="B3167" t="str">
            <v>乌鲁木齐县</v>
          </cell>
        </row>
        <row r="3168">
          <cell r="A3168" t="str">
            <v>650200</v>
          </cell>
          <cell r="B3168" t="str">
            <v>克拉玛依市本级</v>
          </cell>
        </row>
        <row r="3169">
          <cell r="A3169" t="str">
            <v>650202</v>
          </cell>
          <cell r="B3169" t="str">
            <v>独山子区</v>
          </cell>
        </row>
        <row r="3170">
          <cell r="A3170" t="str">
            <v>650203</v>
          </cell>
          <cell r="B3170" t="str">
            <v>克拉玛依区</v>
          </cell>
        </row>
        <row r="3171">
          <cell r="A3171" t="str">
            <v>650204</v>
          </cell>
          <cell r="B3171" t="str">
            <v>白碱滩区</v>
          </cell>
        </row>
        <row r="3172">
          <cell r="A3172" t="str">
            <v>650205</v>
          </cell>
          <cell r="B3172" t="str">
            <v>乌尔禾区</v>
          </cell>
        </row>
        <row r="3173">
          <cell r="A3173" t="str">
            <v>650400</v>
          </cell>
          <cell r="B3173" t="str">
            <v>吐鲁番市本级</v>
          </cell>
        </row>
        <row r="3174">
          <cell r="A3174" t="str">
            <v>650402</v>
          </cell>
          <cell r="B3174" t="str">
            <v>高昌区</v>
          </cell>
        </row>
        <row r="3175">
          <cell r="A3175" t="str">
            <v>650421</v>
          </cell>
          <cell r="B3175" t="str">
            <v>鄯善县</v>
          </cell>
        </row>
        <row r="3176">
          <cell r="A3176" t="str">
            <v>650422</v>
          </cell>
          <cell r="B3176" t="str">
            <v>托克逊县</v>
          </cell>
        </row>
        <row r="3177">
          <cell r="A3177" t="str">
            <v>650500</v>
          </cell>
          <cell r="B3177" t="str">
            <v>哈密市本级</v>
          </cell>
        </row>
        <row r="3178">
          <cell r="A3178" t="str">
            <v>650502</v>
          </cell>
          <cell r="B3178" t="str">
            <v>伊州区</v>
          </cell>
        </row>
        <row r="3179">
          <cell r="A3179" t="str">
            <v>650521</v>
          </cell>
          <cell r="B3179" t="str">
            <v>巴里坤哈萨克自治县</v>
          </cell>
        </row>
        <row r="3180">
          <cell r="A3180" t="str">
            <v>650522</v>
          </cell>
          <cell r="B3180" t="str">
            <v>伊吾县</v>
          </cell>
        </row>
        <row r="3181">
          <cell r="A3181" t="str">
            <v>652300</v>
          </cell>
          <cell r="B3181" t="str">
            <v>昌吉回族自治州本级</v>
          </cell>
        </row>
        <row r="3182">
          <cell r="A3182" t="str">
            <v>652301</v>
          </cell>
          <cell r="B3182" t="str">
            <v>昌吉市</v>
          </cell>
        </row>
        <row r="3183">
          <cell r="A3183" t="str">
            <v>652302</v>
          </cell>
          <cell r="B3183" t="str">
            <v>阜康市</v>
          </cell>
        </row>
        <row r="3184">
          <cell r="A3184" t="str">
            <v>652323</v>
          </cell>
          <cell r="B3184" t="str">
            <v>呼图壁县</v>
          </cell>
        </row>
        <row r="3185">
          <cell r="A3185" t="str">
            <v>652324</v>
          </cell>
          <cell r="B3185" t="str">
            <v>玛纳斯县</v>
          </cell>
        </row>
        <row r="3186">
          <cell r="A3186" t="str">
            <v>652325</v>
          </cell>
          <cell r="B3186" t="str">
            <v>奇台县</v>
          </cell>
        </row>
        <row r="3187">
          <cell r="A3187" t="str">
            <v>652327</v>
          </cell>
          <cell r="B3187" t="str">
            <v>吉木萨尔县</v>
          </cell>
        </row>
        <row r="3188">
          <cell r="A3188" t="str">
            <v>652328</v>
          </cell>
          <cell r="B3188" t="str">
            <v>木垒哈萨克自治县</v>
          </cell>
        </row>
        <row r="3189">
          <cell r="A3189" t="str">
            <v>652700</v>
          </cell>
          <cell r="B3189" t="str">
            <v>博尔塔拉蒙古自治州本级</v>
          </cell>
        </row>
        <row r="3190">
          <cell r="A3190" t="str">
            <v>652701</v>
          </cell>
          <cell r="B3190" t="str">
            <v>博乐市</v>
          </cell>
        </row>
        <row r="3191">
          <cell r="A3191" t="str">
            <v>652702</v>
          </cell>
          <cell r="B3191" t="str">
            <v>阿拉山口市</v>
          </cell>
        </row>
        <row r="3192">
          <cell r="A3192" t="str">
            <v>652722</v>
          </cell>
          <cell r="B3192" t="str">
            <v>精河县</v>
          </cell>
        </row>
        <row r="3193">
          <cell r="A3193" t="str">
            <v>652723</v>
          </cell>
          <cell r="B3193" t="str">
            <v>温泉县</v>
          </cell>
        </row>
        <row r="3194">
          <cell r="A3194" t="str">
            <v>652800</v>
          </cell>
          <cell r="B3194" t="str">
            <v>巴音郭楞蒙古自治州本级</v>
          </cell>
        </row>
        <row r="3195">
          <cell r="A3195" t="str">
            <v>652801</v>
          </cell>
          <cell r="B3195" t="str">
            <v>库尔勒市</v>
          </cell>
        </row>
        <row r="3196">
          <cell r="A3196" t="str">
            <v>652822</v>
          </cell>
          <cell r="B3196" t="str">
            <v>轮台县</v>
          </cell>
        </row>
        <row r="3197">
          <cell r="A3197" t="str">
            <v>652823</v>
          </cell>
          <cell r="B3197" t="str">
            <v>尉犁县</v>
          </cell>
        </row>
        <row r="3198">
          <cell r="A3198" t="str">
            <v>652824</v>
          </cell>
          <cell r="B3198" t="str">
            <v>若羌县</v>
          </cell>
        </row>
        <row r="3199">
          <cell r="A3199" t="str">
            <v>652825</v>
          </cell>
          <cell r="B3199" t="str">
            <v>且末县</v>
          </cell>
        </row>
        <row r="3200">
          <cell r="A3200" t="str">
            <v>652826</v>
          </cell>
          <cell r="B3200" t="str">
            <v>焉耆回族自治县</v>
          </cell>
        </row>
        <row r="3201">
          <cell r="A3201" t="str">
            <v>652827</v>
          </cell>
          <cell r="B3201" t="str">
            <v>和静县</v>
          </cell>
        </row>
        <row r="3202">
          <cell r="A3202" t="str">
            <v>652828</v>
          </cell>
          <cell r="B3202" t="str">
            <v>和硕县</v>
          </cell>
        </row>
        <row r="3203">
          <cell r="A3203" t="str">
            <v>652829</v>
          </cell>
          <cell r="B3203" t="str">
            <v>博湖县</v>
          </cell>
        </row>
        <row r="3204">
          <cell r="A3204" t="str">
            <v>652900</v>
          </cell>
          <cell r="B3204" t="str">
            <v>阿克苏地区本级</v>
          </cell>
        </row>
        <row r="3205">
          <cell r="A3205" t="str">
            <v>652901</v>
          </cell>
          <cell r="B3205" t="str">
            <v>阿克苏市</v>
          </cell>
        </row>
        <row r="3206">
          <cell r="A3206" t="str">
            <v>652902</v>
          </cell>
          <cell r="B3206" t="str">
            <v>库车市</v>
          </cell>
        </row>
        <row r="3207">
          <cell r="A3207" t="str">
            <v>652922</v>
          </cell>
          <cell r="B3207" t="str">
            <v>温宿县</v>
          </cell>
        </row>
        <row r="3208">
          <cell r="A3208" t="str">
            <v>652924</v>
          </cell>
          <cell r="B3208" t="str">
            <v>沙雅县</v>
          </cell>
        </row>
        <row r="3209">
          <cell r="A3209" t="str">
            <v>652925</v>
          </cell>
          <cell r="B3209" t="str">
            <v>新和县</v>
          </cell>
        </row>
        <row r="3210">
          <cell r="A3210" t="str">
            <v>652926</v>
          </cell>
          <cell r="B3210" t="str">
            <v>拜城县</v>
          </cell>
        </row>
        <row r="3211">
          <cell r="A3211" t="str">
            <v>652927</v>
          </cell>
          <cell r="B3211" t="str">
            <v>乌什县</v>
          </cell>
        </row>
        <row r="3212">
          <cell r="A3212" t="str">
            <v>652928</v>
          </cell>
          <cell r="B3212" t="str">
            <v>阿瓦提县</v>
          </cell>
        </row>
        <row r="3213">
          <cell r="A3213" t="str">
            <v>652929</v>
          </cell>
          <cell r="B3213" t="str">
            <v>柯坪县</v>
          </cell>
        </row>
        <row r="3214">
          <cell r="A3214" t="str">
            <v>653000</v>
          </cell>
          <cell r="B3214" t="str">
            <v>克孜勒苏柯尔克孜自治州本级</v>
          </cell>
        </row>
        <row r="3215">
          <cell r="A3215" t="str">
            <v>653001</v>
          </cell>
          <cell r="B3215" t="str">
            <v>阿图什市</v>
          </cell>
        </row>
        <row r="3216">
          <cell r="A3216" t="str">
            <v>653022</v>
          </cell>
          <cell r="B3216" t="str">
            <v>阿克陶县</v>
          </cell>
        </row>
        <row r="3217">
          <cell r="A3217" t="str">
            <v>653023</v>
          </cell>
          <cell r="B3217" t="str">
            <v>阿合奇县</v>
          </cell>
        </row>
        <row r="3218">
          <cell r="A3218" t="str">
            <v>653024</v>
          </cell>
          <cell r="B3218" t="str">
            <v>乌恰县</v>
          </cell>
        </row>
        <row r="3219">
          <cell r="A3219" t="str">
            <v>653100</v>
          </cell>
          <cell r="B3219" t="str">
            <v>喀什地区本级</v>
          </cell>
        </row>
        <row r="3220">
          <cell r="A3220" t="str">
            <v>653101</v>
          </cell>
          <cell r="B3220" t="str">
            <v>喀什市</v>
          </cell>
        </row>
        <row r="3221">
          <cell r="A3221" t="str">
            <v>653121</v>
          </cell>
          <cell r="B3221" t="str">
            <v>疏附县</v>
          </cell>
        </row>
        <row r="3222">
          <cell r="A3222" t="str">
            <v>653122</v>
          </cell>
          <cell r="B3222" t="str">
            <v>疏勒县</v>
          </cell>
        </row>
        <row r="3223">
          <cell r="A3223" t="str">
            <v>653123</v>
          </cell>
          <cell r="B3223" t="str">
            <v>英吉沙县</v>
          </cell>
        </row>
        <row r="3224">
          <cell r="A3224" t="str">
            <v>653124</v>
          </cell>
          <cell r="B3224" t="str">
            <v>泽普县</v>
          </cell>
        </row>
        <row r="3225">
          <cell r="A3225" t="str">
            <v>653125</v>
          </cell>
          <cell r="B3225" t="str">
            <v>莎车县</v>
          </cell>
        </row>
        <row r="3226">
          <cell r="A3226" t="str">
            <v>653126</v>
          </cell>
          <cell r="B3226" t="str">
            <v>叶城县</v>
          </cell>
        </row>
        <row r="3227">
          <cell r="A3227" t="str">
            <v>653127</v>
          </cell>
          <cell r="B3227" t="str">
            <v>麦盖提县</v>
          </cell>
        </row>
        <row r="3228">
          <cell r="A3228" t="str">
            <v>653128</v>
          </cell>
          <cell r="B3228" t="str">
            <v>岳普湖县</v>
          </cell>
        </row>
        <row r="3229">
          <cell r="A3229" t="str">
            <v>653129</v>
          </cell>
          <cell r="B3229" t="str">
            <v>伽师县</v>
          </cell>
        </row>
        <row r="3230">
          <cell r="A3230" t="str">
            <v>653130</v>
          </cell>
          <cell r="B3230" t="str">
            <v>巴楚县</v>
          </cell>
        </row>
        <row r="3231">
          <cell r="A3231" t="str">
            <v>653131</v>
          </cell>
          <cell r="B3231" t="str">
            <v>塔什库尔干塔吉克自治县</v>
          </cell>
        </row>
        <row r="3232">
          <cell r="A3232" t="str">
            <v>653200</v>
          </cell>
          <cell r="B3232" t="str">
            <v>和田地区本级</v>
          </cell>
        </row>
        <row r="3233">
          <cell r="A3233" t="str">
            <v>653201</v>
          </cell>
          <cell r="B3233" t="str">
            <v>和田市</v>
          </cell>
        </row>
        <row r="3234">
          <cell r="A3234" t="str">
            <v>653221</v>
          </cell>
          <cell r="B3234" t="str">
            <v>和田县</v>
          </cell>
        </row>
        <row r="3235">
          <cell r="A3235" t="str">
            <v>653222</v>
          </cell>
          <cell r="B3235" t="str">
            <v>墨玉县</v>
          </cell>
        </row>
        <row r="3236">
          <cell r="A3236" t="str">
            <v>653223</v>
          </cell>
          <cell r="B3236" t="str">
            <v>皮山县</v>
          </cell>
        </row>
        <row r="3237">
          <cell r="A3237" t="str">
            <v>653224</v>
          </cell>
          <cell r="B3237" t="str">
            <v>洛浦县</v>
          </cell>
        </row>
        <row r="3238">
          <cell r="A3238" t="str">
            <v>653225</v>
          </cell>
          <cell r="B3238" t="str">
            <v>策勒县</v>
          </cell>
        </row>
        <row r="3239">
          <cell r="A3239" t="str">
            <v>653226</v>
          </cell>
          <cell r="B3239" t="str">
            <v>于田县</v>
          </cell>
        </row>
        <row r="3240">
          <cell r="A3240" t="str">
            <v>653227</v>
          </cell>
          <cell r="B3240" t="str">
            <v>民丰县</v>
          </cell>
        </row>
        <row r="3241">
          <cell r="A3241" t="str">
            <v>654000</v>
          </cell>
          <cell r="B3241" t="str">
            <v>伊犁哈萨克自治州本级</v>
          </cell>
        </row>
        <row r="3242">
          <cell r="A3242" t="str">
            <v>654002</v>
          </cell>
          <cell r="B3242" t="str">
            <v>伊宁市</v>
          </cell>
        </row>
        <row r="3243">
          <cell r="A3243" t="str">
            <v>654003</v>
          </cell>
          <cell r="B3243" t="str">
            <v>奎屯市</v>
          </cell>
        </row>
        <row r="3244">
          <cell r="A3244" t="str">
            <v>654004</v>
          </cell>
          <cell r="B3244" t="str">
            <v>霍尔果斯市</v>
          </cell>
        </row>
        <row r="3245">
          <cell r="A3245" t="str">
            <v>654021</v>
          </cell>
          <cell r="B3245" t="str">
            <v>伊宁县</v>
          </cell>
        </row>
        <row r="3246">
          <cell r="A3246" t="str">
            <v>654022</v>
          </cell>
          <cell r="B3246" t="str">
            <v>察布查尔锡伯自治县</v>
          </cell>
        </row>
        <row r="3247">
          <cell r="A3247" t="str">
            <v>654023</v>
          </cell>
          <cell r="B3247" t="str">
            <v>霍城县</v>
          </cell>
        </row>
        <row r="3248">
          <cell r="A3248" t="str">
            <v>654024</v>
          </cell>
          <cell r="B3248" t="str">
            <v>巩留县</v>
          </cell>
        </row>
        <row r="3249">
          <cell r="A3249" t="str">
            <v>654025</v>
          </cell>
          <cell r="B3249" t="str">
            <v>新源县</v>
          </cell>
        </row>
        <row r="3250">
          <cell r="A3250" t="str">
            <v>654026</v>
          </cell>
          <cell r="B3250" t="str">
            <v>昭苏县</v>
          </cell>
        </row>
        <row r="3251">
          <cell r="A3251" t="str">
            <v>654027</v>
          </cell>
          <cell r="B3251" t="str">
            <v>特克斯县</v>
          </cell>
        </row>
        <row r="3252">
          <cell r="A3252" t="str">
            <v>654028</v>
          </cell>
          <cell r="B3252" t="str">
            <v>尼勒克县</v>
          </cell>
        </row>
        <row r="3253">
          <cell r="A3253" t="str">
            <v>654200</v>
          </cell>
          <cell r="B3253" t="str">
            <v>塔城地区本级</v>
          </cell>
        </row>
        <row r="3254">
          <cell r="A3254" t="str">
            <v>654201</v>
          </cell>
          <cell r="B3254" t="str">
            <v>塔城市</v>
          </cell>
        </row>
        <row r="3255">
          <cell r="A3255" t="str">
            <v>654202</v>
          </cell>
          <cell r="B3255" t="str">
            <v>乌苏市</v>
          </cell>
        </row>
        <row r="3256">
          <cell r="A3256" t="str">
            <v>654203</v>
          </cell>
          <cell r="B3256" t="str">
            <v>沙湾市</v>
          </cell>
        </row>
        <row r="3257">
          <cell r="A3257" t="str">
            <v>654221</v>
          </cell>
          <cell r="B3257" t="str">
            <v>额敏县</v>
          </cell>
        </row>
        <row r="3258">
          <cell r="A3258" t="str">
            <v>654224</v>
          </cell>
          <cell r="B3258" t="str">
            <v>托里县</v>
          </cell>
        </row>
        <row r="3259">
          <cell r="A3259" t="str">
            <v>654225</v>
          </cell>
          <cell r="B3259" t="str">
            <v>裕民县</v>
          </cell>
        </row>
        <row r="3260">
          <cell r="A3260" t="str">
            <v>654226</v>
          </cell>
          <cell r="B3260" t="str">
            <v>和布克赛尔蒙古自治县</v>
          </cell>
        </row>
        <row r="3261">
          <cell r="A3261" t="str">
            <v>654300</v>
          </cell>
          <cell r="B3261" t="str">
            <v>阿勒泰地区本级</v>
          </cell>
        </row>
        <row r="3262">
          <cell r="A3262" t="str">
            <v>654301</v>
          </cell>
          <cell r="B3262" t="str">
            <v>阿勒泰市</v>
          </cell>
        </row>
        <row r="3263">
          <cell r="A3263" t="str">
            <v>654321</v>
          </cell>
          <cell r="B3263" t="str">
            <v>布尔津县</v>
          </cell>
        </row>
        <row r="3264">
          <cell r="A3264" t="str">
            <v>654322</v>
          </cell>
          <cell r="B3264" t="str">
            <v>富蕴县</v>
          </cell>
        </row>
        <row r="3265">
          <cell r="A3265" t="str">
            <v>654323</v>
          </cell>
          <cell r="B3265" t="str">
            <v>福海县</v>
          </cell>
        </row>
        <row r="3266">
          <cell r="A3266" t="str">
            <v>654324</v>
          </cell>
          <cell r="B3266" t="str">
            <v>哈巴河县</v>
          </cell>
        </row>
        <row r="3267">
          <cell r="A3267" t="str">
            <v>654325</v>
          </cell>
          <cell r="B3267" t="str">
            <v>青河县</v>
          </cell>
        </row>
        <row r="3268">
          <cell r="A3268" t="str">
            <v>654326</v>
          </cell>
          <cell r="B3268" t="str">
            <v>吉木乃县</v>
          </cell>
        </row>
        <row r="3269">
          <cell r="A3269" t="str">
            <v>660000</v>
          </cell>
          <cell r="B3269" t="str">
            <v>新疆生产建设兵团本级</v>
          </cell>
        </row>
        <row r="3270">
          <cell r="A3270" t="str">
            <v>669001</v>
          </cell>
          <cell r="B3270" t="str">
            <v>石河子市</v>
          </cell>
        </row>
        <row r="3271">
          <cell r="A3271" t="str">
            <v>669002</v>
          </cell>
          <cell r="B3271" t="str">
            <v>阿拉尔市</v>
          </cell>
        </row>
        <row r="3272">
          <cell r="A3272" t="str">
            <v>669003</v>
          </cell>
          <cell r="B3272" t="str">
            <v>图木舒克市</v>
          </cell>
        </row>
        <row r="3273">
          <cell r="A3273" t="str">
            <v>669004</v>
          </cell>
          <cell r="B3273" t="str">
            <v>五家渠市</v>
          </cell>
        </row>
        <row r="3274">
          <cell r="A3274" t="str">
            <v>669005</v>
          </cell>
          <cell r="B3274" t="str">
            <v>北屯市</v>
          </cell>
        </row>
        <row r="3275">
          <cell r="A3275" t="str">
            <v>669006</v>
          </cell>
          <cell r="B3275" t="str">
            <v>铁门关市</v>
          </cell>
        </row>
        <row r="3276">
          <cell r="A3276" t="str">
            <v>669007</v>
          </cell>
          <cell r="B3276" t="str">
            <v>双河市</v>
          </cell>
        </row>
        <row r="3277">
          <cell r="A3277" t="str">
            <v>669008</v>
          </cell>
          <cell r="B3277" t="str">
            <v>可克达拉市</v>
          </cell>
        </row>
        <row r="3278">
          <cell r="A3278" t="str">
            <v>669009</v>
          </cell>
          <cell r="B3278" t="str">
            <v>昆玉市</v>
          </cell>
        </row>
        <row r="3279">
          <cell r="A3279" t="str">
            <v>669010</v>
          </cell>
          <cell r="B3279" t="str">
            <v>胡杨河市</v>
          </cell>
        </row>
        <row r="3280">
          <cell r="A3280" t="str">
            <v>669011</v>
          </cell>
          <cell r="B3280" t="str">
            <v>新星市</v>
          </cell>
        </row>
        <row r="3281">
          <cell r="A3281" t="str">
            <v>669012</v>
          </cell>
          <cell r="B3281" t="str">
            <v>白杨市</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10"/>
  <sheetViews>
    <sheetView tabSelected="1" workbookViewId="0">
      <selection activeCell="B15" sqref="B15"/>
    </sheetView>
  </sheetViews>
  <sheetFormatPr defaultColWidth="8.775" defaultRowHeight="15.75" outlineLevelCol="4"/>
  <cols>
    <col min="1" max="1" width="32.1083333333333" style="750" customWidth="1"/>
    <col min="2" max="2" width="18.6666666666667" style="750" customWidth="1"/>
    <col min="3" max="3" width="50.775" style="750" customWidth="1"/>
    <col min="4" max="4" width="6.10833333333333" style="750" hidden="1" customWidth="1"/>
    <col min="5" max="5" width="25" style="750" customWidth="1"/>
    <col min="6" max="16384" width="8.775" style="750"/>
  </cols>
  <sheetData>
    <row r="2" s="750" customFormat="1" ht="18" customHeight="1"/>
    <row r="3" s="750" customFormat="1" ht="170.1" customHeight="1" spans="1:5">
      <c r="A3" s="751" t="s">
        <v>0</v>
      </c>
      <c r="B3" s="752"/>
      <c r="C3" s="752"/>
      <c r="D3" s="752"/>
      <c r="E3" s="752"/>
    </row>
    <row r="4" s="750" customFormat="1" ht="22.5" customHeight="1" spans="1:5">
      <c r="A4" s="752"/>
      <c r="B4" s="753" t="s">
        <v>1</v>
      </c>
      <c r="C4" s="754" t="s">
        <v>2</v>
      </c>
      <c r="D4" s="753" t="str">
        <f>IF(D5&lt;&gt;LEFT(D6,LEN(D5)),D5,IF(D6&lt;&gt;LEFT(D7,LEN(D6)),D6,D7))</f>
        <v>620725</v>
      </c>
      <c r="E4" s="753"/>
    </row>
    <row r="5" s="750" customFormat="1" ht="22.5" customHeight="1" spans="1:5">
      <c r="A5" s="752"/>
      <c r="B5" s="753" t="s">
        <v>3</v>
      </c>
      <c r="C5" s="755" t="s">
        <v>4</v>
      </c>
      <c r="D5" s="750" t="str">
        <f t="shared" ref="D5:D7" si="0">IFERROR(LEFT(C5,FIND("_",C5)-1),"")</f>
        <v>62</v>
      </c>
      <c r="E5" s="752"/>
    </row>
    <row r="6" s="750" customFormat="1" ht="22.5" customHeight="1" spans="1:5">
      <c r="A6" s="752"/>
      <c r="B6" s="753" t="s">
        <v>5</v>
      </c>
      <c r="C6" s="755" t="s">
        <v>6</v>
      </c>
      <c r="D6" s="750" t="str">
        <f t="shared" si="0"/>
        <v>6207</v>
      </c>
      <c r="E6" s="752"/>
    </row>
    <row r="7" s="750" customFormat="1" ht="22.5" customHeight="1" spans="1:5">
      <c r="A7" s="752"/>
      <c r="B7" s="753" t="s">
        <v>7</v>
      </c>
      <c r="C7" s="755" t="s">
        <v>8</v>
      </c>
      <c r="D7" s="750" t="str">
        <f t="shared" si="0"/>
        <v>620725</v>
      </c>
      <c r="E7" s="752"/>
    </row>
    <row r="8" s="750" customFormat="1" ht="22.5" customHeight="1" spans="1:5">
      <c r="A8" s="752"/>
      <c r="B8" s="753" t="s">
        <v>9</v>
      </c>
      <c r="C8" s="755"/>
      <c r="D8" s="756" t="str">
        <f>VLOOKUP(C4,[1]内置数据!$A$69:$B$3281,2,0)&amp;IF(C8="","","("&amp;C8&amp;")")</f>
        <v>山丹县</v>
      </c>
      <c r="E8" s="752"/>
    </row>
    <row r="9" s="750" customFormat="1" ht="22.5" customHeight="1" spans="2:5">
      <c r="B9" s="753" t="s">
        <v>10</v>
      </c>
      <c r="C9" s="755" t="s">
        <v>11</v>
      </c>
      <c r="D9" s="752"/>
      <c r="E9" s="757"/>
    </row>
    <row r="10" s="750" customFormat="1" ht="22.5" customHeight="1" spans="2:5">
      <c r="B10" s="753" t="s">
        <v>12</v>
      </c>
      <c r="C10" s="755" t="s">
        <v>13</v>
      </c>
      <c r="D10" s="752"/>
      <c r="E10" s="758"/>
    </row>
  </sheetData>
  <mergeCells count="1">
    <mergeCell ref="A3:E3"/>
  </mergeCells>
  <dataValidations count="2">
    <dataValidation type="list" allowBlank="1" showInputMessage="1" showErrorMessage="1" sqref="C5">
      <formula1>省级</formula1>
    </dataValidation>
    <dataValidation type="list" allowBlank="1" showInputMessage="1" showErrorMessage="1" sqref="C6:C7">
      <formula1>INDIRECT("_"&amp;C5)</formula1>
    </dataValidation>
  </dataValidation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4"/>
  <sheetViews>
    <sheetView workbookViewId="0">
      <selection activeCell="M43" sqref="$A1:$XFD1048576"/>
    </sheetView>
  </sheetViews>
  <sheetFormatPr defaultColWidth="8.75" defaultRowHeight="13.5" customHeight="1"/>
  <cols>
    <col min="1" max="1" width="5.625" style="34" customWidth="1"/>
    <col min="2" max="2" width="23.25" style="34" customWidth="1"/>
    <col min="3" max="3" width="11.75" style="34" customWidth="1"/>
    <col min="4" max="4" width="9.625" style="34" customWidth="1"/>
    <col min="5" max="5" width="11.375" style="34" customWidth="1"/>
    <col min="6" max="7" width="13.625" style="34" customWidth="1"/>
    <col min="8" max="9" width="11.875" style="34" customWidth="1"/>
    <col min="10" max="11" width="9.625" style="34" customWidth="1"/>
    <col min="12" max="14" width="11.875" style="34" customWidth="1"/>
    <col min="15" max="16" width="9.625" style="34" customWidth="1"/>
    <col min="17" max="17" width="9.25" style="34" customWidth="1"/>
    <col min="18" max="18" width="9.625" style="34" customWidth="1"/>
    <col min="19" max="16384" width="8.75" style="34"/>
  </cols>
  <sheetData>
    <row r="1" customHeight="1" spans="1:1">
      <c r="A1" s="444" t="s">
        <v>2642</v>
      </c>
    </row>
    <row r="2" ht="24" customHeight="1" spans="1:18">
      <c r="A2" s="445" t="s">
        <v>2643</v>
      </c>
      <c r="B2" s="445"/>
      <c r="C2" s="445"/>
      <c r="D2" s="445"/>
      <c r="E2" s="445"/>
      <c r="F2" s="445"/>
      <c r="G2" s="445"/>
      <c r="H2" s="445"/>
      <c r="I2" s="445"/>
      <c r="J2" s="445"/>
      <c r="K2" s="445"/>
      <c r="L2" s="445"/>
      <c r="M2" s="445"/>
      <c r="N2" s="445"/>
      <c r="O2" s="445"/>
      <c r="P2" s="445"/>
      <c r="Q2" s="445"/>
      <c r="R2" s="445"/>
    </row>
    <row r="3" ht="20.25" customHeight="1" spans="18:18">
      <c r="R3" s="464" t="s">
        <v>2644</v>
      </c>
    </row>
    <row r="4" ht="23.25" customHeight="1" spans="1:18">
      <c r="A4" s="446" t="s">
        <v>33</v>
      </c>
      <c r="B4" s="446"/>
      <c r="C4" s="446" t="s">
        <v>2645</v>
      </c>
      <c r="D4" s="447">
        <v>501</v>
      </c>
      <c r="E4" s="447">
        <v>502</v>
      </c>
      <c r="F4" s="447">
        <v>503</v>
      </c>
      <c r="G4" s="447">
        <v>504</v>
      </c>
      <c r="H4" s="447">
        <v>505</v>
      </c>
      <c r="I4" s="447">
        <v>506</v>
      </c>
      <c r="J4" s="447">
        <v>507</v>
      </c>
      <c r="K4" s="447">
        <v>508</v>
      </c>
      <c r="L4" s="447">
        <v>509</v>
      </c>
      <c r="M4" s="447">
        <v>510</v>
      </c>
      <c r="N4" s="447">
        <v>511</v>
      </c>
      <c r="O4" s="447">
        <v>512</v>
      </c>
      <c r="P4" s="447">
        <v>513</v>
      </c>
      <c r="Q4" s="447">
        <v>514</v>
      </c>
      <c r="R4" s="447">
        <v>599</v>
      </c>
    </row>
    <row r="5" ht="69" customHeight="1" spans="1:18">
      <c r="A5" s="446" t="s">
        <v>2636</v>
      </c>
      <c r="B5" s="446" t="s">
        <v>2637</v>
      </c>
      <c r="C5" s="446"/>
      <c r="D5" s="448" t="s">
        <v>2646</v>
      </c>
      <c r="E5" s="448" t="s">
        <v>2647</v>
      </c>
      <c r="F5" s="448" t="s">
        <v>2648</v>
      </c>
      <c r="G5" s="448" t="s">
        <v>2649</v>
      </c>
      <c r="H5" s="448" t="s">
        <v>2650</v>
      </c>
      <c r="I5" s="448" t="s">
        <v>2651</v>
      </c>
      <c r="J5" s="448" t="s">
        <v>2652</v>
      </c>
      <c r="K5" s="448" t="s">
        <v>2653</v>
      </c>
      <c r="L5" s="448" t="s">
        <v>2654</v>
      </c>
      <c r="M5" s="448" t="s">
        <v>2655</v>
      </c>
      <c r="N5" s="448" t="s">
        <v>2656</v>
      </c>
      <c r="O5" s="448" t="s">
        <v>2657</v>
      </c>
      <c r="P5" s="448" t="s">
        <v>2658</v>
      </c>
      <c r="Q5" s="448" t="s">
        <v>2659</v>
      </c>
      <c r="R5" s="448" t="s">
        <v>464</v>
      </c>
    </row>
    <row r="6" ht="20.25" customHeight="1" spans="1:18">
      <c r="A6" s="449" t="s">
        <v>96</v>
      </c>
      <c r="B6" s="450" t="s">
        <v>97</v>
      </c>
      <c r="C6" s="451">
        <v>23436</v>
      </c>
      <c r="D6" s="452">
        <v>11325</v>
      </c>
      <c r="E6" s="453">
        <v>5188</v>
      </c>
      <c r="F6" s="453">
        <v>245</v>
      </c>
      <c r="G6" s="453">
        <v>1750</v>
      </c>
      <c r="H6" s="453">
        <v>4416</v>
      </c>
      <c r="I6" s="454"/>
      <c r="J6" s="454"/>
      <c r="K6" s="454">
        <v>120</v>
      </c>
      <c r="L6" s="454">
        <v>392</v>
      </c>
      <c r="M6" s="454"/>
      <c r="N6" s="459"/>
      <c r="O6" s="459"/>
      <c r="P6" s="459"/>
      <c r="Q6" s="459"/>
      <c r="R6" s="465">
        <f t="shared" ref="R6:R26" si="0">C6-SUM(D6:Q6)</f>
        <v>0</v>
      </c>
    </row>
    <row r="7" ht="20.25" customHeight="1" spans="1:18">
      <c r="A7" s="449" t="s">
        <v>152</v>
      </c>
      <c r="B7" s="450" t="s">
        <v>153</v>
      </c>
      <c r="C7" s="451"/>
      <c r="D7" s="452"/>
      <c r="E7" s="452"/>
      <c r="F7" s="452"/>
      <c r="G7" s="454"/>
      <c r="H7" s="454"/>
      <c r="I7" s="454"/>
      <c r="J7" s="454"/>
      <c r="K7" s="454"/>
      <c r="L7" s="454"/>
      <c r="M7" s="454"/>
      <c r="N7" s="459"/>
      <c r="O7" s="459"/>
      <c r="P7" s="459"/>
      <c r="Q7" s="459"/>
      <c r="R7" s="459">
        <f t="shared" si="0"/>
        <v>0</v>
      </c>
    </row>
    <row r="8" ht="20.25" customHeight="1" spans="1:18">
      <c r="A8" s="449" t="s">
        <v>172</v>
      </c>
      <c r="B8" s="450" t="s">
        <v>173</v>
      </c>
      <c r="C8" s="451">
        <v>35</v>
      </c>
      <c r="D8" s="452"/>
      <c r="E8" s="452">
        <v>35</v>
      </c>
      <c r="F8" s="452"/>
      <c r="G8" s="454"/>
      <c r="H8" s="454"/>
      <c r="I8" s="454"/>
      <c r="J8" s="454"/>
      <c r="K8" s="454"/>
      <c r="L8" s="454"/>
      <c r="M8" s="454"/>
      <c r="N8" s="459"/>
      <c r="O8" s="459"/>
      <c r="P8" s="459"/>
      <c r="Q8" s="459"/>
      <c r="R8" s="459">
        <f t="shared" si="0"/>
        <v>0</v>
      </c>
    </row>
    <row r="9" ht="20.25" customHeight="1" spans="1:18">
      <c r="A9" s="449" t="s">
        <v>184</v>
      </c>
      <c r="B9" s="450" t="s">
        <v>185</v>
      </c>
      <c r="C9" s="451">
        <v>7290</v>
      </c>
      <c r="D9" s="452">
        <v>5436</v>
      </c>
      <c r="E9" s="452">
        <v>1154</v>
      </c>
      <c r="F9" s="452">
        <v>700</v>
      </c>
      <c r="G9" s="454"/>
      <c r="H9" s="454"/>
      <c r="I9" s="454"/>
      <c r="J9" s="454"/>
      <c r="K9" s="454"/>
      <c r="L9" s="454"/>
      <c r="M9" s="454"/>
      <c r="N9" s="459"/>
      <c r="O9" s="459"/>
      <c r="P9" s="459"/>
      <c r="Q9" s="459"/>
      <c r="R9" s="459">
        <f t="shared" si="0"/>
        <v>0</v>
      </c>
    </row>
    <row r="10" ht="20.25" customHeight="1" spans="1:18">
      <c r="A10" s="449" t="s">
        <v>208</v>
      </c>
      <c r="B10" s="450" t="s">
        <v>209</v>
      </c>
      <c r="C10" s="451">
        <v>35372</v>
      </c>
      <c r="D10" s="452">
        <v>1064</v>
      </c>
      <c r="E10" s="452">
        <v>3499</v>
      </c>
      <c r="F10" s="452">
        <v>5386</v>
      </c>
      <c r="G10" s="454"/>
      <c r="H10" s="454">
        <v>24031</v>
      </c>
      <c r="I10" s="454">
        <v>200</v>
      </c>
      <c r="J10" s="454"/>
      <c r="K10" s="454"/>
      <c r="L10" s="454">
        <v>1192</v>
      </c>
      <c r="M10" s="454"/>
      <c r="N10" s="459"/>
      <c r="O10" s="459"/>
      <c r="P10" s="459"/>
      <c r="Q10" s="459"/>
      <c r="R10" s="459">
        <f t="shared" si="0"/>
        <v>0</v>
      </c>
    </row>
    <row r="11" ht="20.25" customHeight="1" spans="1:18">
      <c r="A11" s="449" t="s">
        <v>230</v>
      </c>
      <c r="B11" s="450" t="s">
        <v>231</v>
      </c>
      <c r="C11" s="451">
        <v>3052</v>
      </c>
      <c r="D11" s="452">
        <v>155</v>
      </c>
      <c r="E11" s="452">
        <v>421</v>
      </c>
      <c r="F11" s="452">
        <v>1658</v>
      </c>
      <c r="G11" s="454"/>
      <c r="H11" s="454">
        <v>500</v>
      </c>
      <c r="I11" s="454"/>
      <c r="J11" s="454">
        <v>318</v>
      </c>
      <c r="K11" s="454"/>
      <c r="L11" s="454"/>
      <c r="M11" s="454"/>
      <c r="N11" s="459"/>
      <c r="O11" s="459"/>
      <c r="P11" s="459"/>
      <c r="Q11" s="459"/>
      <c r="R11" s="459">
        <f t="shared" si="0"/>
        <v>0</v>
      </c>
    </row>
    <row r="12" ht="20.25" customHeight="1" spans="1:18">
      <c r="A12" s="449" t="s">
        <v>252</v>
      </c>
      <c r="B12" s="450" t="s">
        <v>253</v>
      </c>
      <c r="C12" s="451">
        <v>4296</v>
      </c>
      <c r="D12" s="452">
        <v>390</v>
      </c>
      <c r="E12" s="452">
        <v>431</v>
      </c>
      <c r="F12" s="452">
        <v>1064</v>
      </c>
      <c r="G12" s="454">
        <v>580</v>
      </c>
      <c r="H12" s="454">
        <v>1675</v>
      </c>
      <c r="I12" s="454">
        <v>16</v>
      </c>
      <c r="J12" s="454">
        <v>120</v>
      </c>
      <c r="K12" s="454"/>
      <c r="L12" s="454">
        <v>20</v>
      </c>
      <c r="M12" s="454"/>
      <c r="N12" s="459"/>
      <c r="O12" s="459"/>
      <c r="P12" s="459"/>
      <c r="Q12" s="459"/>
      <c r="R12" s="459">
        <f t="shared" si="0"/>
        <v>0</v>
      </c>
    </row>
    <row r="13" ht="20.25" customHeight="1" spans="1:18">
      <c r="A13" s="449" t="s">
        <v>266</v>
      </c>
      <c r="B13" s="450" t="s">
        <v>267</v>
      </c>
      <c r="C13" s="451">
        <v>40169</v>
      </c>
      <c r="D13" s="452">
        <v>12787</v>
      </c>
      <c r="E13" s="452">
        <v>897</v>
      </c>
      <c r="F13" s="452"/>
      <c r="G13" s="454">
        <v>100</v>
      </c>
      <c r="H13" s="454">
        <v>5963</v>
      </c>
      <c r="I13" s="454"/>
      <c r="J13" s="454">
        <v>35</v>
      </c>
      <c r="K13" s="454"/>
      <c r="L13" s="454">
        <v>20387</v>
      </c>
      <c r="M13" s="454"/>
      <c r="N13" s="459"/>
      <c r="O13" s="459"/>
      <c r="P13" s="459"/>
      <c r="Q13" s="459"/>
      <c r="R13" s="459">
        <f t="shared" si="0"/>
        <v>0</v>
      </c>
    </row>
    <row r="14" ht="20.25" customHeight="1" spans="1:18">
      <c r="A14" s="449" t="s">
        <v>308</v>
      </c>
      <c r="B14" s="450" t="s">
        <v>309</v>
      </c>
      <c r="C14" s="451">
        <v>13389</v>
      </c>
      <c r="D14" s="452">
        <v>2797</v>
      </c>
      <c r="E14" s="452">
        <v>617</v>
      </c>
      <c r="F14" s="452"/>
      <c r="G14" s="454"/>
      <c r="H14" s="454">
        <v>7741</v>
      </c>
      <c r="I14" s="454">
        <v>257</v>
      </c>
      <c r="J14" s="454"/>
      <c r="K14" s="454"/>
      <c r="L14" s="454">
        <v>1977</v>
      </c>
      <c r="M14" s="454"/>
      <c r="N14" s="459"/>
      <c r="O14" s="459"/>
      <c r="P14" s="459"/>
      <c r="Q14" s="459"/>
      <c r="R14" s="459">
        <f t="shared" si="0"/>
        <v>0</v>
      </c>
    </row>
    <row r="15" ht="20.25" customHeight="1" spans="1:18">
      <c r="A15" s="449" t="s">
        <v>336</v>
      </c>
      <c r="B15" s="450" t="s">
        <v>337</v>
      </c>
      <c r="C15" s="451">
        <v>7132</v>
      </c>
      <c r="D15" s="452"/>
      <c r="E15" s="452">
        <v>1897</v>
      </c>
      <c r="F15" s="452">
        <v>3040</v>
      </c>
      <c r="G15" s="454"/>
      <c r="H15" s="454">
        <v>436</v>
      </c>
      <c r="I15" s="454">
        <v>234</v>
      </c>
      <c r="J15" s="454">
        <v>1077</v>
      </c>
      <c r="K15" s="454"/>
      <c r="L15" s="454">
        <v>448</v>
      </c>
      <c r="M15" s="454"/>
      <c r="N15" s="459"/>
      <c r="O15" s="459"/>
      <c r="P15" s="459"/>
      <c r="Q15" s="459"/>
      <c r="R15" s="459">
        <f t="shared" si="0"/>
        <v>0</v>
      </c>
    </row>
    <row r="16" ht="20.25" customHeight="1" spans="1:18">
      <c r="A16" s="449" t="s">
        <v>366</v>
      </c>
      <c r="B16" s="450" t="s">
        <v>367</v>
      </c>
      <c r="C16" s="451">
        <v>8617</v>
      </c>
      <c r="D16" s="452">
        <v>1843</v>
      </c>
      <c r="E16" s="452">
        <v>618</v>
      </c>
      <c r="F16" s="452">
        <v>3996</v>
      </c>
      <c r="G16" s="454"/>
      <c r="H16" s="454">
        <v>1485</v>
      </c>
      <c r="I16" s="454">
        <v>300</v>
      </c>
      <c r="J16" s="454">
        <v>100</v>
      </c>
      <c r="K16" s="454"/>
      <c r="L16" s="454">
        <v>275</v>
      </c>
      <c r="M16" s="454"/>
      <c r="N16" s="459"/>
      <c r="O16" s="459"/>
      <c r="P16" s="459"/>
      <c r="Q16" s="459"/>
      <c r="R16" s="459">
        <f t="shared" si="0"/>
        <v>0</v>
      </c>
    </row>
    <row r="17" ht="20.25" customHeight="1" spans="1:18">
      <c r="A17" s="449" t="s">
        <v>380</v>
      </c>
      <c r="B17" s="450" t="s">
        <v>381</v>
      </c>
      <c r="C17" s="451">
        <v>58059</v>
      </c>
      <c r="D17" s="452">
        <v>2341</v>
      </c>
      <c r="E17" s="452">
        <v>2515</v>
      </c>
      <c r="F17" s="452">
        <v>46981</v>
      </c>
      <c r="G17" s="454">
        <v>200</v>
      </c>
      <c r="H17" s="454">
        <v>3480</v>
      </c>
      <c r="I17" s="454"/>
      <c r="J17" s="454">
        <v>916</v>
      </c>
      <c r="K17" s="454"/>
      <c r="L17" s="454">
        <v>1626</v>
      </c>
      <c r="M17" s="454"/>
      <c r="N17" s="459"/>
      <c r="O17" s="459"/>
      <c r="P17" s="459"/>
      <c r="Q17" s="459"/>
      <c r="R17" s="459">
        <f t="shared" si="0"/>
        <v>0</v>
      </c>
    </row>
    <row r="18" ht="20.25" customHeight="1" spans="1:18">
      <c r="A18" s="449" t="s">
        <v>398</v>
      </c>
      <c r="B18" s="450" t="s">
        <v>399</v>
      </c>
      <c r="C18" s="451">
        <v>4969</v>
      </c>
      <c r="D18" s="452">
        <v>764</v>
      </c>
      <c r="E18" s="452">
        <v>20</v>
      </c>
      <c r="F18" s="452">
        <v>3539</v>
      </c>
      <c r="G18" s="454"/>
      <c r="H18" s="454">
        <v>58</v>
      </c>
      <c r="I18" s="454"/>
      <c r="J18" s="454">
        <v>587</v>
      </c>
      <c r="K18" s="454"/>
      <c r="L18" s="454">
        <v>1</v>
      </c>
      <c r="M18" s="454"/>
      <c r="N18" s="459"/>
      <c r="O18" s="459"/>
      <c r="P18" s="459"/>
      <c r="Q18" s="459"/>
      <c r="R18" s="459">
        <f t="shared" si="0"/>
        <v>0</v>
      </c>
    </row>
    <row r="19" ht="20.25" customHeight="1" spans="1:18">
      <c r="A19" s="449" t="s">
        <v>410</v>
      </c>
      <c r="B19" s="455" t="s">
        <v>411</v>
      </c>
      <c r="C19" s="451">
        <v>1434</v>
      </c>
      <c r="D19" s="456">
        <v>700</v>
      </c>
      <c r="E19" s="452">
        <v>113</v>
      </c>
      <c r="F19" s="452">
        <v>527</v>
      </c>
      <c r="G19" s="454"/>
      <c r="H19" s="454">
        <v>90</v>
      </c>
      <c r="I19" s="454"/>
      <c r="J19" s="454"/>
      <c r="K19" s="454"/>
      <c r="L19" s="454">
        <v>4</v>
      </c>
      <c r="M19" s="454"/>
      <c r="N19" s="459"/>
      <c r="O19" s="459"/>
      <c r="P19" s="459"/>
      <c r="Q19" s="459"/>
      <c r="R19" s="459">
        <f t="shared" si="0"/>
        <v>0</v>
      </c>
    </row>
    <row r="20" ht="20.25" customHeight="1" spans="1:18">
      <c r="A20" s="449" t="s">
        <v>426</v>
      </c>
      <c r="B20" s="455" t="s">
        <v>427</v>
      </c>
      <c r="C20" s="451">
        <v>865</v>
      </c>
      <c r="D20" s="452">
        <v>181</v>
      </c>
      <c r="E20" s="452">
        <v>19</v>
      </c>
      <c r="F20" s="452"/>
      <c r="G20" s="454"/>
      <c r="H20" s="454">
        <v>158</v>
      </c>
      <c r="I20" s="454"/>
      <c r="J20" s="454">
        <v>494</v>
      </c>
      <c r="K20" s="454"/>
      <c r="L20" s="454">
        <v>13</v>
      </c>
      <c r="M20" s="454"/>
      <c r="N20" s="459"/>
      <c r="O20" s="459"/>
      <c r="P20" s="459"/>
      <c r="Q20" s="459"/>
      <c r="R20" s="459">
        <f t="shared" si="0"/>
        <v>0</v>
      </c>
    </row>
    <row r="21" ht="20.25" customHeight="1" spans="1:18">
      <c r="A21" s="449" t="s">
        <v>434</v>
      </c>
      <c r="B21" s="457" t="s">
        <v>435</v>
      </c>
      <c r="C21" s="451"/>
      <c r="D21" s="452"/>
      <c r="E21" s="452"/>
      <c r="F21" s="452"/>
      <c r="G21" s="454"/>
      <c r="H21" s="454"/>
      <c r="I21" s="454"/>
      <c r="J21" s="454"/>
      <c r="K21" s="454"/>
      <c r="L21" s="454"/>
      <c r="M21" s="454"/>
      <c r="N21" s="459"/>
      <c r="O21" s="459"/>
      <c r="P21" s="459"/>
      <c r="Q21" s="459"/>
      <c r="R21" s="459">
        <f t="shared" si="0"/>
        <v>0</v>
      </c>
    </row>
    <row r="22" ht="20.25" customHeight="1" spans="1:18">
      <c r="A22" s="449" t="s">
        <v>446</v>
      </c>
      <c r="B22" s="455" t="s">
        <v>447</v>
      </c>
      <c r="C22" s="451"/>
      <c r="D22" s="452"/>
      <c r="E22" s="452"/>
      <c r="F22" s="452"/>
      <c r="G22" s="454"/>
      <c r="H22" s="454"/>
      <c r="I22" s="454"/>
      <c r="J22" s="454"/>
      <c r="K22" s="454"/>
      <c r="L22" s="454"/>
      <c r="M22" s="454"/>
      <c r="N22" s="459"/>
      <c r="O22" s="459"/>
      <c r="P22" s="459"/>
      <c r="Q22" s="459"/>
      <c r="R22" s="459">
        <f t="shared" si="0"/>
        <v>0</v>
      </c>
    </row>
    <row r="23" ht="20.25" customHeight="1" spans="1:18">
      <c r="A23" s="449" t="s">
        <v>465</v>
      </c>
      <c r="B23" s="455" t="s">
        <v>466</v>
      </c>
      <c r="C23" s="451">
        <v>3759</v>
      </c>
      <c r="D23" s="452">
        <v>1005</v>
      </c>
      <c r="E23" s="452">
        <v>1972</v>
      </c>
      <c r="F23" s="452">
        <v>645</v>
      </c>
      <c r="G23" s="454"/>
      <c r="H23" s="454">
        <v>132</v>
      </c>
      <c r="I23" s="454"/>
      <c r="J23" s="454"/>
      <c r="K23" s="454"/>
      <c r="L23" s="454">
        <v>5</v>
      </c>
      <c r="M23" s="454"/>
      <c r="N23" s="459"/>
      <c r="O23" s="459"/>
      <c r="P23" s="459"/>
      <c r="Q23" s="459"/>
      <c r="R23" s="459">
        <f t="shared" si="0"/>
        <v>0</v>
      </c>
    </row>
    <row r="24" ht="20.25" customHeight="1" spans="1:18">
      <c r="A24" s="449" t="s">
        <v>473</v>
      </c>
      <c r="B24" s="455" t="s">
        <v>474</v>
      </c>
      <c r="C24" s="451">
        <v>11736</v>
      </c>
      <c r="D24" s="452">
        <v>2612</v>
      </c>
      <c r="E24" s="452"/>
      <c r="F24" s="452">
        <v>2440</v>
      </c>
      <c r="G24" s="454"/>
      <c r="H24" s="454">
        <v>3281</v>
      </c>
      <c r="I24" s="454">
        <v>3268</v>
      </c>
      <c r="J24" s="454"/>
      <c r="K24" s="454"/>
      <c r="L24" s="454">
        <v>135</v>
      </c>
      <c r="M24" s="454"/>
      <c r="N24" s="459"/>
      <c r="O24" s="459"/>
      <c r="P24" s="459"/>
      <c r="Q24" s="459"/>
      <c r="R24" s="459">
        <f t="shared" si="0"/>
        <v>0</v>
      </c>
    </row>
    <row r="25" ht="20.25" customHeight="1" spans="1:18">
      <c r="A25" s="449" t="s">
        <v>481</v>
      </c>
      <c r="B25" s="455" t="s">
        <v>482</v>
      </c>
      <c r="C25" s="451">
        <v>647</v>
      </c>
      <c r="D25" s="452"/>
      <c r="E25" s="452"/>
      <c r="F25" s="452">
        <v>417</v>
      </c>
      <c r="G25" s="454"/>
      <c r="H25" s="454">
        <v>230</v>
      </c>
      <c r="I25" s="454"/>
      <c r="J25" s="454"/>
      <c r="K25" s="454"/>
      <c r="L25" s="454"/>
      <c r="M25" s="454"/>
      <c r="N25" s="459"/>
      <c r="O25" s="459"/>
      <c r="P25" s="459"/>
      <c r="Q25" s="459"/>
      <c r="R25" s="459">
        <f t="shared" si="0"/>
        <v>0</v>
      </c>
    </row>
    <row r="26" ht="20.25" customHeight="1" spans="1:18">
      <c r="A26" s="449" t="s">
        <v>491</v>
      </c>
      <c r="B26" s="455" t="s">
        <v>492</v>
      </c>
      <c r="C26" s="451">
        <v>15499</v>
      </c>
      <c r="D26" s="452">
        <v>784</v>
      </c>
      <c r="E26" s="452">
        <v>293</v>
      </c>
      <c r="F26" s="452">
        <v>642</v>
      </c>
      <c r="G26" s="454"/>
      <c r="H26" s="454">
        <v>98</v>
      </c>
      <c r="I26" s="454"/>
      <c r="J26" s="454">
        <v>360</v>
      </c>
      <c r="K26" s="454"/>
      <c r="L26" s="454">
        <v>12322</v>
      </c>
      <c r="M26" s="454"/>
      <c r="N26" s="459"/>
      <c r="O26" s="459"/>
      <c r="P26" s="459"/>
      <c r="Q26" s="459"/>
      <c r="R26" s="459">
        <f t="shared" si="0"/>
        <v>1000</v>
      </c>
    </row>
    <row r="27" ht="20.25" customHeight="1" spans="1:18">
      <c r="A27" s="449" t="s">
        <v>507</v>
      </c>
      <c r="B27" s="457" t="s">
        <v>508</v>
      </c>
      <c r="C27" s="451">
        <v>2000</v>
      </c>
      <c r="D27" s="458"/>
      <c r="E27" s="458"/>
      <c r="F27" s="458"/>
      <c r="G27" s="459"/>
      <c r="H27" s="460"/>
      <c r="I27" s="459"/>
      <c r="J27" s="459"/>
      <c r="K27" s="459"/>
      <c r="L27" s="459"/>
      <c r="M27" s="459"/>
      <c r="N27" s="459"/>
      <c r="O27" s="459"/>
      <c r="P27" s="459"/>
      <c r="Q27" s="454">
        <v>2000</v>
      </c>
      <c r="R27" s="459"/>
    </row>
    <row r="28" ht="20.25" customHeight="1" spans="1:18">
      <c r="A28" s="449" t="s">
        <v>509</v>
      </c>
      <c r="B28" s="450" t="s">
        <v>464</v>
      </c>
      <c r="C28" s="451"/>
      <c r="D28" s="452"/>
      <c r="E28" s="452"/>
      <c r="F28" s="452"/>
      <c r="G28" s="454"/>
      <c r="H28" s="454"/>
      <c r="I28" s="454"/>
      <c r="J28" s="454"/>
      <c r="K28" s="454"/>
      <c r="L28" s="454"/>
      <c r="M28" s="454"/>
      <c r="N28" s="459"/>
      <c r="O28" s="459"/>
      <c r="P28" s="459"/>
      <c r="Q28" s="454"/>
      <c r="R28" s="459">
        <f>C28-SUM(D28:Q28)</f>
        <v>0</v>
      </c>
    </row>
    <row r="29" ht="20.25" customHeight="1" spans="1:18">
      <c r="A29" s="449" t="s">
        <v>513</v>
      </c>
      <c r="B29" s="455" t="s">
        <v>514</v>
      </c>
      <c r="C29" s="451">
        <v>4405</v>
      </c>
      <c r="D29" s="458"/>
      <c r="E29" s="458"/>
      <c r="F29" s="458"/>
      <c r="G29" s="459"/>
      <c r="H29" s="459"/>
      <c r="I29" s="459"/>
      <c r="J29" s="459"/>
      <c r="K29" s="459"/>
      <c r="L29" s="459"/>
      <c r="M29" s="459"/>
      <c r="N29" s="454">
        <v>4405</v>
      </c>
      <c r="O29" s="459"/>
      <c r="P29" s="459"/>
      <c r="Q29" s="459"/>
      <c r="R29" s="459"/>
    </row>
    <row r="30" ht="20.25" customHeight="1" spans="1:18">
      <c r="A30" s="449" t="s">
        <v>517</v>
      </c>
      <c r="B30" s="455" t="s">
        <v>518</v>
      </c>
      <c r="C30" s="451"/>
      <c r="D30" s="458"/>
      <c r="E30" s="458"/>
      <c r="F30" s="458"/>
      <c r="G30" s="459"/>
      <c r="H30" s="459"/>
      <c r="I30" s="459"/>
      <c r="J30" s="459"/>
      <c r="K30" s="459"/>
      <c r="L30" s="459"/>
      <c r="M30" s="459"/>
      <c r="N30" s="454"/>
      <c r="O30" s="459"/>
      <c r="P30" s="459"/>
      <c r="Q30" s="459"/>
      <c r="R30" s="459"/>
    </row>
    <row r="31" ht="20.25" customHeight="1" spans="1:18">
      <c r="A31" s="449" t="s">
        <v>2372</v>
      </c>
      <c r="B31" s="450" t="s">
        <v>2373</v>
      </c>
      <c r="C31" s="451">
        <v>3170</v>
      </c>
      <c r="D31" s="458"/>
      <c r="E31" s="458"/>
      <c r="F31" s="458"/>
      <c r="G31" s="459"/>
      <c r="H31" s="459"/>
      <c r="I31" s="459"/>
      <c r="J31" s="459"/>
      <c r="K31" s="459"/>
      <c r="L31" s="459"/>
      <c r="M31" s="459"/>
      <c r="N31" s="459"/>
      <c r="O31" s="459"/>
      <c r="P31" s="454">
        <v>3170</v>
      </c>
      <c r="Q31" s="459"/>
      <c r="R31" s="459"/>
    </row>
    <row r="32" ht="20.25" customHeight="1" spans="1:18">
      <c r="A32" s="449" t="s">
        <v>2589</v>
      </c>
      <c r="B32" s="450" t="s">
        <v>2590</v>
      </c>
      <c r="C32" s="451">
        <v>1400</v>
      </c>
      <c r="D32" s="458"/>
      <c r="E32" s="458"/>
      <c r="F32" s="458"/>
      <c r="G32" s="459"/>
      <c r="H32" s="459"/>
      <c r="I32" s="459"/>
      <c r="J32" s="459"/>
      <c r="K32" s="459"/>
      <c r="L32" s="459"/>
      <c r="M32" s="459"/>
      <c r="N32" s="459"/>
      <c r="O32" s="454">
        <v>1400</v>
      </c>
      <c r="P32" s="459"/>
      <c r="Q32" s="459"/>
      <c r="R32" s="459"/>
    </row>
    <row r="33" ht="20.25" customHeight="1" spans="1:18">
      <c r="A33" s="449"/>
      <c r="B33" s="455"/>
      <c r="C33" s="461"/>
      <c r="D33" s="461"/>
      <c r="E33" s="461"/>
      <c r="F33" s="461"/>
      <c r="G33" s="462"/>
      <c r="H33" s="462"/>
      <c r="I33" s="462"/>
      <c r="J33" s="462"/>
      <c r="K33" s="462"/>
      <c r="L33" s="462"/>
      <c r="M33" s="462"/>
      <c r="N33" s="462"/>
      <c r="O33" s="462"/>
      <c r="P33" s="462"/>
      <c r="Q33" s="462"/>
      <c r="R33" s="459">
        <f>C33-SUM(D33:Q33)</f>
        <v>0</v>
      </c>
    </row>
    <row r="34" ht="20.25" customHeight="1" spans="1:18">
      <c r="A34" s="463" t="s">
        <v>521</v>
      </c>
      <c r="B34" s="463"/>
      <c r="C34" s="451">
        <v>250731</v>
      </c>
      <c r="D34" s="451">
        <f t="shared" ref="D34:Q34" si="1">SUM(D6:D32)</f>
        <v>44184</v>
      </c>
      <c r="E34" s="451">
        <f t="shared" si="1"/>
        <v>19689</v>
      </c>
      <c r="F34" s="451">
        <f t="shared" si="1"/>
        <v>71280</v>
      </c>
      <c r="G34" s="451">
        <f t="shared" si="1"/>
        <v>2630</v>
      </c>
      <c r="H34" s="451">
        <f t="shared" si="1"/>
        <v>53774</v>
      </c>
      <c r="I34" s="451">
        <f t="shared" si="1"/>
        <v>4275</v>
      </c>
      <c r="J34" s="451">
        <f t="shared" si="1"/>
        <v>4007</v>
      </c>
      <c r="K34" s="451">
        <f t="shared" si="1"/>
        <v>120</v>
      </c>
      <c r="L34" s="451">
        <f t="shared" si="1"/>
        <v>38797</v>
      </c>
      <c r="M34" s="451">
        <f t="shared" si="1"/>
        <v>0</v>
      </c>
      <c r="N34" s="451">
        <f t="shared" si="1"/>
        <v>4405</v>
      </c>
      <c r="O34" s="451">
        <f t="shared" si="1"/>
        <v>1400</v>
      </c>
      <c r="P34" s="451">
        <f t="shared" si="1"/>
        <v>3170</v>
      </c>
      <c r="Q34" s="451">
        <f t="shared" si="1"/>
        <v>2000</v>
      </c>
      <c r="R34" s="459">
        <f>C34-SUM(D34:Q34)</f>
        <v>1000</v>
      </c>
    </row>
  </sheetData>
  <mergeCells count="4">
    <mergeCell ref="A2:R2"/>
    <mergeCell ref="A4:B4"/>
    <mergeCell ref="A34:B34"/>
    <mergeCell ref="C4:C5"/>
  </mergeCells>
  <pageMargins left="0.49" right="0.49" top="0.46" bottom="0.17" header="0.13" footer="0.13"/>
  <pageSetup paperSize="9" scale="73"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4"/>
  <sheetViews>
    <sheetView showGridLines="0" workbookViewId="0">
      <selection activeCell="F9" sqref="A1:AC14"/>
    </sheetView>
  </sheetViews>
  <sheetFormatPr defaultColWidth="6.25" defaultRowHeight="13.5" customHeight="1"/>
  <cols>
    <col min="1" max="1" width="10" customWidth="1"/>
    <col min="2" max="2" width="16.75" customWidth="1"/>
    <col min="3" max="29" width="18.25" customWidth="1"/>
  </cols>
  <sheetData>
    <row r="1" ht="14.25" customHeight="1" spans="1:29">
      <c r="A1" s="417" t="s">
        <v>2660</v>
      </c>
      <c r="B1" s="417"/>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row>
    <row r="2" ht="34.5" customHeight="1" spans="1:29">
      <c r="A2" s="418" t="s">
        <v>2661</v>
      </c>
      <c r="B2" s="418"/>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row>
    <row r="3" ht="17.25" customHeight="1" spans="1:29">
      <c r="A3" s="420"/>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38"/>
      <c r="AC3" s="439" t="s">
        <v>32</v>
      </c>
    </row>
    <row r="4" ht="31.5" customHeight="1" spans="1:29">
      <c r="A4" s="421" t="s">
        <v>2662</v>
      </c>
      <c r="B4" s="422" t="s">
        <v>2663</v>
      </c>
      <c r="C4" s="423" t="s">
        <v>2664</v>
      </c>
      <c r="D4" s="424"/>
      <c r="E4" s="424"/>
      <c r="F4" s="424"/>
      <c r="G4" s="424"/>
      <c r="H4" s="424"/>
      <c r="I4" s="424"/>
      <c r="J4" s="424"/>
      <c r="K4" s="424"/>
      <c r="L4" s="424"/>
      <c r="M4" s="424"/>
      <c r="N4" s="424"/>
      <c r="O4" s="424"/>
      <c r="P4" s="424"/>
      <c r="Q4" s="424"/>
      <c r="R4" s="424"/>
      <c r="S4" s="424"/>
      <c r="T4" s="424"/>
      <c r="U4" s="424"/>
      <c r="V4" s="424"/>
      <c r="W4" s="424"/>
      <c r="X4" s="424"/>
      <c r="Y4" s="424"/>
      <c r="Z4" s="424"/>
      <c r="AA4" s="424"/>
      <c r="AB4" s="440"/>
      <c r="AC4" s="424"/>
    </row>
    <row r="5" ht="17.25" customHeight="1" spans="1:29">
      <c r="A5" s="425"/>
      <c r="B5" s="426"/>
      <c r="C5" s="423" t="s">
        <v>2665</v>
      </c>
      <c r="D5" s="427" t="s">
        <v>2666</v>
      </c>
      <c r="E5" s="428"/>
      <c r="F5" s="428"/>
      <c r="G5" s="428"/>
      <c r="H5" s="428"/>
      <c r="I5" s="428"/>
      <c r="J5" s="428"/>
      <c r="K5" s="428"/>
      <c r="L5" s="428"/>
      <c r="M5" s="428"/>
      <c r="N5" s="428"/>
      <c r="O5" s="428"/>
      <c r="P5" s="428"/>
      <c r="Q5" s="428"/>
      <c r="R5" s="428"/>
      <c r="S5" s="428"/>
      <c r="T5" s="428"/>
      <c r="U5" s="427" t="s">
        <v>2667</v>
      </c>
      <c r="V5" s="428"/>
      <c r="W5" s="428"/>
      <c r="X5" s="428"/>
      <c r="Y5" s="428"/>
      <c r="Z5" s="428"/>
      <c r="AA5" s="428"/>
      <c r="AB5" s="428"/>
      <c r="AC5" s="441"/>
    </row>
    <row r="6" ht="17.25" customHeight="1" spans="1:29">
      <c r="A6" s="425"/>
      <c r="B6" s="426"/>
      <c r="C6" s="423"/>
      <c r="D6" s="429"/>
      <c r="E6" s="430"/>
      <c r="F6" s="430"/>
      <c r="G6" s="430"/>
      <c r="H6" s="430"/>
      <c r="I6" s="430"/>
      <c r="J6" s="430"/>
      <c r="K6" s="430"/>
      <c r="L6" s="430"/>
      <c r="M6" s="430"/>
      <c r="N6" s="430"/>
      <c r="O6" s="430"/>
      <c r="P6" s="430"/>
      <c r="Q6" s="430"/>
      <c r="R6" s="430"/>
      <c r="S6" s="430"/>
      <c r="T6" s="430"/>
      <c r="U6" s="429"/>
      <c r="V6" s="430"/>
      <c r="W6" s="430"/>
      <c r="X6" s="430"/>
      <c r="Y6" s="430"/>
      <c r="Z6" s="430"/>
      <c r="AA6" s="430"/>
      <c r="AB6" s="430"/>
      <c r="AC6" s="442"/>
    </row>
    <row r="7" ht="40.5" customHeight="1" spans="1:29">
      <c r="A7" s="425"/>
      <c r="B7" s="426"/>
      <c r="C7" s="423"/>
      <c r="D7" s="431" t="s">
        <v>2668</v>
      </c>
      <c r="E7" s="431" t="s">
        <v>45</v>
      </c>
      <c r="F7" s="431" t="s">
        <v>47</v>
      </c>
      <c r="G7" s="431" t="s">
        <v>2669</v>
      </c>
      <c r="H7" s="431" t="s">
        <v>49</v>
      </c>
      <c r="I7" s="431" t="s">
        <v>51</v>
      </c>
      <c r="J7" s="431" t="s">
        <v>53</v>
      </c>
      <c r="K7" s="431" t="s">
        <v>55</v>
      </c>
      <c r="L7" s="431" t="s">
        <v>57</v>
      </c>
      <c r="M7" s="431" t="s">
        <v>59</v>
      </c>
      <c r="N7" s="431" t="s">
        <v>61</v>
      </c>
      <c r="O7" s="431" t="s">
        <v>63</v>
      </c>
      <c r="P7" s="431" t="s">
        <v>65</v>
      </c>
      <c r="Q7" s="431" t="s">
        <v>67</v>
      </c>
      <c r="R7" s="431" t="s">
        <v>69</v>
      </c>
      <c r="S7" s="431" t="s">
        <v>71</v>
      </c>
      <c r="T7" s="431" t="s">
        <v>73</v>
      </c>
      <c r="U7" s="431" t="s">
        <v>2668</v>
      </c>
      <c r="V7" s="437" t="s">
        <v>77</v>
      </c>
      <c r="W7" s="437" t="s">
        <v>2670</v>
      </c>
      <c r="X7" s="437" t="s">
        <v>81</v>
      </c>
      <c r="Y7" s="437" t="s">
        <v>83</v>
      </c>
      <c r="Z7" s="437" t="s">
        <v>85</v>
      </c>
      <c r="AA7" s="437" t="s">
        <v>87</v>
      </c>
      <c r="AB7" s="437" t="s">
        <v>89</v>
      </c>
      <c r="AC7" s="437" t="s">
        <v>91</v>
      </c>
    </row>
    <row r="8" customHeight="1" spans="1:29">
      <c r="A8" s="425"/>
      <c r="B8" s="426"/>
      <c r="C8" s="422"/>
      <c r="D8" s="422" t="s">
        <v>42</v>
      </c>
      <c r="E8" s="422" t="s">
        <v>44</v>
      </c>
      <c r="F8" s="422" t="s">
        <v>46</v>
      </c>
      <c r="G8" s="422" t="s">
        <v>2671</v>
      </c>
      <c r="H8" s="422" t="s">
        <v>48</v>
      </c>
      <c r="I8" s="422" t="s">
        <v>50</v>
      </c>
      <c r="J8" s="422" t="s">
        <v>52</v>
      </c>
      <c r="K8" s="422" t="s">
        <v>54</v>
      </c>
      <c r="L8" s="422" t="s">
        <v>56</v>
      </c>
      <c r="M8" s="422" t="s">
        <v>58</v>
      </c>
      <c r="N8" s="422" t="s">
        <v>60</v>
      </c>
      <c r="O8" s="422" t="s">
        <v>62</v>
      </c>
      <c r="P8" s="422" t="s">
        <v>64</v>
      </c>
      <c r="Q8" s="422" t="s">
        <v>66</v>
      </c>
      <c r="R8" s="422" t="s">
        <v>68</v>
      </c>
      <c r="S8" s="422" t="s">
        <v>70</v>
      </c>
      <c r="T8" s="422" t="s">
        <v>72</v>
      </c>
      <c r="U8" s="422" t="s">
        <v>74</v>
      </c>
      <c r="V8" s="422" t="s">
        <v>76</v>
      </c>
      <c r="W8" s="422" t="s">
        <v>78</v>
      </c>
      <c r="X8" s="422" t="s">
        <v>80</v>
      </c>
      <c r="Y8" s="422" t="s">
        <v>82</v>
      </c>
      <c r="Z8" s="422" t="s">
        <v>84</v>
      </c>
      <c r="AA8" s="422" t="s">
        <v>86</v>
      </c>
      <c r="AB8" s="422" t="s">
        <v>88</v>
      </c>
      <c r="AC8" s="443" t="s">
        <v>90</v>
      </c>
    </row>
    <row r="9" ht="16.5" customHeight="1" spans="1:29">
      <c r="A9" s="432" t="s">
        <v>2672</v>
      </c>
      <c r="B9" s="433" t="s">
        <v>2673</v>
      </c>
      <c r="C9" s="434">
        <f>SUM(D9,U9)</f>
        <v>49750</v>
      </c>
      <c r="D9" s="434">
        <f>SUM(E9:T9)</f>
        <v>24624</v>
      </c>
      <c r="E9" s="434">
        <v>10510</v>
      </c>
      <c r="F9" s="434">
        <v>2500</v>
      </c>
      <c r="G9" s="434"/>
      <c r="H9" s="434">
        <v>533</v>
      </c>
      <c r="I9" s="434">
        <v>1800</v>
      </c>
      <c r="J9" s="434">
        <v>1450</v>
      </c>
      <c r="K9" s="434">
        <v>1250</v>
      </c>
      <c r="L9" s="434">
        <v>647</v>
      </c>
      <c r="M9" s="434">
        <v>2000</v>
      </c>
      <c r="N9" s="434">
        <v>1000</v>
      </c>
      <c r="O9" s="434">
        <v>1550</v>
      </c>
      <c r="P9" s="434">
        <v>230</v>
      </c>
      <c r="Q9" s="434">
        <v>1004</v>
      </c>
      <c r="R9" s="434"/>
      <c r="S9" s="434">
        <v>150</v>
      </c>
      <c r="T9" s="434"/>
      <c r="U9" s="434">
        <f>SUM(V9:AC9)</f>
        <v>25126</v>
      </c>
      <c r="V9" s="434">
        <v>2210</v>
      </c>
      <c r="W9" s="434">
        <v>2700</v>
      </c>
      <c r="X9" s="434">
        <v>2800</v>
      </c>
      <c r="Y9" s="434"/>
      <c r="Z9" s="434">
        <v>17126</v>
      </c>
      <c r="AA9" s="434">
        <v>10</v>
      </c>
      <c r="AB9" s="434">
        <v>280</v>
      </c>
      <c r="AC9" s="434"/>
    </row>
    <row r="10" ht="16.5" customHeight="1" spans="1:29">
      <c r="A10" s="381" t="s">
        <v>2674</v>
      </c>
      <c r="B10" s="382" t="s">
        <v>2675</v>
      </c>
      <c r="C10" s="74">
        <f>SUM(D10,U10)</f>
        <v>49750</v>
      </c>
      <c r="D10" s="74">
        <f>SUM(E10:T10)</f>
        <v>24624</v>
      </c>
      <c r="E10" s="74">
        <v>10510</v>
      </c>
      <c r="F10" s="74">
        <v>2500</v>
      </c>
      <c r="G10" s="74"/>
      <c r="H10" s="74">
        <v>533</v>
      </c>
      <c r="I10" s="74">
        <v>1800</v>
      </c>
      <c r="J10" s="74">
        <v>1450</v>
      </c>
      <c r="K10" s="74">
        <v>1250</v>
      </c>
      <c r="L10" s="74">
        <v>647</v>
      </c>
      <c r="M10" s="74">
        <v>2000</v>
      </c>
      <c r="N10" s="74">
        <v>1000</v>
      </c>
      <c r="O10" s="74">
        <v>1550</v>
      </c>
      <c r="P10" s="74">
        <v>230</v>
      </c>
      <c r="Q10" s="74">
        <v>1004</v>
      </c>
      <c r="R10" s="74"/>
      <c r="S10" s="74">
        <v>150</v>
      </c>
      <c r="T10" s="74"/>
      <c r="U10" s="74">
        <f>SUM(V10:AC10)</f>
        <v>25126</v>
      </c>
      <c r="V10" s="74">
        <v>2210</v>
      </c>
      <c r="W10" s="74">
        <v>2700</v>
      </c>
      <c r="X10" s="74">
        <v>2800</v>
      </c>
      <c r="Y10" s="74"/>
      <c r="Z10" s="74">
        <v>17126</v>
      </c>
      <c r="AA10" s="74">
        <v>10</v>
      </c>
      <c r="AB10" s="74">
        <v>280</v>
      </c>
      <c r="AC10" s="74"/>
    </row>
    <row r="11" ht="16.5" customHeight="1" spans="1:29">
      <c r="A11" s="381" t="s">
        <v>2676</v>
      </c>
      <c r="B11" s="382" t="s">
        <v>2677</v>
      </c>
      <c r="C11" s="74">
        <f>SUM(D11,U11)</f>
        <v>49750</v>
      </c>
      <c r="D11" s="74">
        <f>SUM(E11:T11)</f>
        <v>24624</v>
      </c>
      <c r="E11" s="74">
        <v>10510</v>
      </c>
      <c r="F11" s="74">
        <v>2500</v>
      </c>
      <c r="G11" s="74"/>
      <c r="H11" s="74">
        <v>533</v>
      </c>
      <c r="I11" s="74">
        <v>1800</v>
      </c>
      <c r="J11" s="74">
        <v>1450</v>
      </c>
      <c r="K11" s="74">
        <v>1250</v>
      </c>
      <c r="L11" s="74">
        <v>647</v>
      </c>
      <c r="M11" s="74">
        <v>2000</v>
      </c>
      <c r="N11" s="74">
        <v>1000</v>
      </c>
      <c r="O11" s="74">
        <v>1550</v>
      </c>
      <c r="P11" s="74">
        <v>230</v>
      </c>
      <c r="Q11" s="74">
        <v>1004</v>
      </c>
      <c r="R11" s="74"/>
      <c r="S11" s="74">
        <v>150</v>
      </c>
      <c r="T11" s="74"/>
      <c r="U11" s="74">
        <f>SUM(V11:AC11)</f>
        <v>25126</v>
      </c>
      <c r="V11" s="74">
        <v>2210</v>
      </c>
      <c r="W11" s="74">
        <v>2700</v>
      </c>
      <c r="X11" s="74">
        <v>2800</v>
      </c>
      <c r="Y11" s="74"/>
      <c r="Z11" s="74">
        <v>17126</v>
      </c>
      <c r="AA11" s="74">
        <v>10</v>
      </c>
      <c r="AB11" s="74">
        <v>280</v>
      </c>
      <c r="AC11" s="74"/>
    </row>
    <row r="12" ht="16.5" customHeight="1" spans="1:29">
      <c r="A12" s="381" t="s">
        <v>2678</v>
      </c>
      <c r="B12" s="382" t="s">
        <v>2679</v>
      </c>
      <c r="C12" s="74">
        <f>SUM(D12,U12)</f>
        <v>49750</v>
      </c>
      <c r="D12" s="74">
        <f>SUM(E12:T12)</f>
        <v>24624</v>
      </c>
      <c r="E12" s="74">
        <v>10510</v>
      </c>
      <c r="F12" s="74">
        <v>2500</v>
      </c>
      <c r="G12" s="74"/>
      <c r="H12" s="74">
        <v>533</v>
      </c>
      <c r="I12" s="74">
        <v>1800</v>
      </c>
      <c r="J12" s="74">
        <v>1450</v>
      </c>
      <c r="K12" s="74">
        <v>1250</v>
      </c>
      <c r="L12" s="74">
        <v>647</v>
      </c>
      <c r="M12" s="74">
        <v>2000</v>
      </c>
      <c r="N12" s="74">
        <v>1000</v>
      </c>
      <c r="O12" s="74">
        <v>1550</v>
      </c>
      <c r="P12" s="74">
        <v>230</v>
      </c>
      <c r="Q12" s="74">
        <v>1004</v>
      </c>
      <c r="R12" s="74"/>
      <c r="S12" s="74">
        <v>150</v>
      </c>
      <c r="T12" s="74"/>
      <c r="U12" s="74">
        <f>SUM(V12:AC12)</f>
        <v>25126</v>
      </c>
      <c r="V12" s="74">
        <v>2210</v>
      </c>
      <c r="W12" s="74">
        <v>2700</v>
      </c>
      <c r="X12" s="74">
        <v>2800</v>
      </c>
      <c r="Y12" s="74"/>
      <c r="Z12" s="74">
        <v>17126</v>
      </c>
      <c r="AA12" s="74">
        <v>10</v>
      </c>
      <c r="AB12" s="74">
        <v>280</v>
      </c>
      <c r="AC12" s="74"/>
    </row>
    <row r="13" ht="16.5" customHeight="1" spans="1:29">
      <c r="A13" s="381" t="s">
        <v>2680</v>
      </c>
      <c r="B13" s="382" t="s">
        <v>2681</v>
      </c>
      <c r="C13" s="74">
        <f>SUM(D13,U13)</f>
        <v>49750</v>
      </c>
      <c r="D13" s="74">
        <f>SUM(E13:T13)</f>
        <v>24624</v>
      </c>
      <c r="E13" s="74">
        <v>10510</v>
      </c>
      <c r="F13" s="74">
        <v>2500</v>
      </c>
      <c r="G13" s="74"/>
      <c r="H13" s="74">
        <v>533</v>
      </c>
      <c r="I13" s="74">
        <v>1800</v>
      </c>
      <c r="J13" s="74">
        <v>1450</v>
      </c>
      <c r="K13" s="74">
        <v>1250</v>
      </c>
      <c r="L13" s="74">
        <v>647</v>
      </c>
      <c r="M13" s="74">
        <v>2000</v>
      </c>
      <c r="N13" s="74">
        <v>1000</v>
      </c>
      <c r="O13" s="74">
        <v>1550</v>
      </c>
      <c r="P13" s="74">
        <v>230</v>
      </c>
      <c r="Q13" s="74">
        <v>1004</v>
      </c>
      <c r="R13" s="74"/>
      <c r="S13" s="74">
        <v>150</v>
      </c>
      <c r="T13" s="74"/>
      <c r="U13" s="74">
        <f>SUM(V13:AC13)</f>
        <v>25126</v>
      </c>
      <c r="V13" s="74">
        <v>2210</v>
      </c>
      <c r="W13" s="74">
        <v>2700</v>
      </c>
      <c r="X13" s="74">
        <v>2800</v>
      </c>
      <c r="Y13" s="74"/>
      <c r="Z13" s="74">
        <v>17126</v>
      </c>
      <c r="AA13" s="74">
        <v>10</v>
      </c>
      <c r="AB13" s="74">
        <v>280</v>
      </c>
      <c r="AC13" s="74"/>
    </row>
    <row r="14" ht="15.75" customHeight="1" spans="1:29">
      <c r="A14" s="435" t="s">
        <v>2682</v>
      </c>
      <c r="B14" s="435"/>
      <c r="C14" s="436"/>
      <c r="D14" s="436"/>
      <c r="E14" s="435"/>
      <c r="F14" s="435"/>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row>
  </sheetData>
  <mergeCells count="7">
    <mergeCell ref="A2:AC2"/>
    <mergeCell ref="C4:AC4"/>
    <mergeCell ref="D5:T5"/>
    <mergeCell ref="U5:AC5"/>
    <mergeCell ref="A4:A8"/>
    <mergeCell ref="B4:B8"/>
    <mergeCell ref="C5:C7"/>
  </mergeCells>
  <pageMargins left="0.21" right="0.04" top="0.61" bottom="0.49" header="0.32" footer="0.32"/>
  <pageSetup paperSize="9" scale="50" orientation="landscape"/>
  <headerFooter>
    <oddFooter>&amp;C&amp;P/&amp;N</oddFooter>
    <evenFooter>&amp;C&amp;P/&amp;N</even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4"/>
  <sheetViews>
    <sheetView showGridLines="0" workbookViewId="0">
      <selection activeCell="F27" sqref="$A1:$XFD1048576"/>
    </sheetView>
  </sheetViews>
  <sheetFormatPr defaultColWidth="6.25" defaultRowHeight="13.5" customHeight="1"/>
  <cols>
    <col min="1" max="1" width="10" style="34" customWidth="1"/>
    <col min="2" max="2" width="16.75" style="34" customWidth="1"/>
    <col min="3" max="28" width="15.125" style="34" customWidth="1"/>
    <col min="29" max="16384" width="6.25" style="34"/>
  </cols>
  <sheetData>
    <row r="1" customHeight="1" spans="1:28">
      <c r="A1" s="387" t="s">
        <v>2683</v>
      </c>
      <c r="B1" s="387"/>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row>
    <row r="2" ht="34.5" customHeight="1" spans="1:28">
      <c r="A2" s="388" t="s">
        <v>2661</v>
      </c>
      <c r="B2" s="388"/>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row>
    <row r="3" ht="17.25" customHeight="1" spans="1:28">
      <c r="A3" s="390"/>
      <c r="B3" s="390"/>
      <c r="C3" s="390" t="s">
        <v>94</v>
      </c>
      <c r="D3" s="390"/>
      <c r="E3" s="390"/>
      <c r="F3" s="390"/>
      <c r="G3" s="390"/>
      <c r="H3" s="390"/>
      <c r="I3" s="390"/>
      <c r="J3" s="390"/>
      <c r="K3" s="390"/>
      <c r="L3" s="390"/>
      <c r="M3" s="390"/>
      <c r="N3" s="390"/>
      <c r="O3" s="390"/>
      <c r="P3" s="390"/>
      <c r="Q3" s="414"/>
      <c r="R3" s="390"/>
      <c r="S3" s="390"/>
      <c r="T3" s="390"/>
      <c r="U3" s="390"/>
      <c r="V3" s="390"/>
      <c r="W3" s="390"/>
      <c r="X3" s="390"/>
      <c r="Y3" s="390"/>
      <c r="Z3" s="390"/>
      <c r="AA3" s="390"/>
      <c r="AB3" s="416" t="s">
        <v>32</v>
      </c>
    </row>
    <row r="4" ht="31.5" customHeight="1" spans="1:28">
      <c r="A4" s="391" t="s">
        <v>2662</v>
      </c>
      <c r="B4" s="392" t="s">
        <v>2663</v>
      </c>
      <c r="C4" s="393" t="s">
        <v>2684</v>
      </c>
      <c r="D4" s="393"/>
      <c r="E4" s="393"/>
      <c r="F4" s="393"/>
      <c r="G4" s="393"/>
      <c r="H4" s="393"/>
      <c r="I4" s="393"/>
      <c r="J4" s="393"/>
      <c r="K4" s="393"/>
      <c r="L4" s="393"/>
      <c r="M4" s="393"/>
      <c r="N4" s="393"/>
      <c r="O4" s="393"/>
      <c r="P4" s="393"/>
      <c r="Q4" s="393"/>
      <c r="R4" s="393"/>
      <c r="S4" s="393"/>
      <c r="T4" s="393"/>
      <c r="U4" s="393"/>
      <c r="V4" s="393"/>
      <c r="W4" s="393"/>
      <c r="X4" s="393"/>
      <c r="Y4" s="393"/>
      <c r="Z4" s="393"/>
      <c r="AA4" s="393"/>
      <c r="AB4" s="393"/>
    </row>
    <row r="5" ht="27" customHeight="1" spans="1:28">
      <c r="A5" s="394"/>
      <c r="B5" s="395"/>
      <c r="C5" s="396" t="s">
        <v>2685</v>
      </c>
      <c r="D5" s="397" t="s">
        <v>2686</v>
      </c>
      <c r="E5" s="393" t="s">
        <v>153</v>
      </c>
      <c r="F5" s="393" t="s">
        <v>173</v>
      </c>
      <c r="G5" s="393" t="s">
        <v>185</v>
      </c>
      <c r="H5" s="393" t="s">
        <v>209</v>
      </c>
      <c r="I5" s="393" t="s">
        <v>231</v>
      </c>
      <c r="J5" s="397" t="s">
        <v>2687</v>
      </c>
      <c r="K5" s="397" t="s">
        <v>2688</v>
      </c>
      <c r="L5" s="393" t="s">
        <v>309</v>
      </c>
      <c r="M5" s="393" t="s">
        <v>337</v>
      </c>
      <c r="N5" s="393" t="s">
        <v>367</v>
      </c>
      <c r="O5" s="393" t="s">
        <v>381</v>
      </c>
      <c r="P5" s="393" t="s">
        <v>399</v>
      </c>
      <c r="Q5" s="415" t="s">
        <v>2689</v>
      </c>
      <c r="R5" s="397" t="s">
        <v>2690</v>
      </c>
      <c r="S5" s="393" t="s">
        <v>435</v>
      </c>
      <c r="T5" s="397" t="s">
        <v>2691</v>
      </c>
      <c r="U5" s="397" t="s">
        <v>2692</v>
      </c>
      <c r="V5" s="393" t="s">
        <v>474</v>
      </c>
      <c r="W5" s="397" t="s">
        <v>2693</v>
      </c>
      <c r="X5" s="397" t="s">
        <v>2694</v>
      </c>
      <c r="Y5" s="393" t="s">
        <v>508</v>
      </c>
      <c r="Z5" s="393" t="s">
        <v>464</v>
      </c>
      <c r="AA5" s="393" t="s">
        <v>514</v>
      </c>
      <c r="AB5" s="397" t="s">
        <v>2695</v>
      </c>
    </row>
    <row r="6" customHeight="1" spans="1:28">
      <c r="A6" s="394"/>
      <c r="B6" s="395"/>
      <c r="C6" s="398"/>
      <c r="D6" s="399" t="s">
        <v>96</v>
      </c>
      <c r="E6" s="399" t="s">
        <v>152</v>
      </c>
      <c r="F6" s="399" t="s">
        <v>172</v>
      </c>
      <c r="G6" s="399" t="s">
        <v>184</v>
      </c>
      <c r="H6" s="399" t="s">
        <v>208</v>
      </c>
      <c r="I6" s="399" t="s">
        <v>230</v>
      </c>
      <c r="J6" s="399" t="s">
        <v>252</v>
      </c>
      <c r="K6" s="399" t="s">
        <v>266</v>
      </c>
      <c r="L6" s="399" t="s">
        <v>308</v>
      </c>
      <c r="M6" s="399" t="s">
        <v>336</v>
      </c>
      <c r="N6" s="399" t="s">
        <v>366</v>
      </c>
      <c r="O6" s="399" t="s">
        <v>380</v>
      </c>
      <c r="P6" s="399" t="s">
        <v>398</v>
      </c>
      <c r="Q6" s="399" t="s">
        <v>410</v>
      </c>
      <c r="R6" s="399" t="s">
        <v>426</v>
      </c>
      <c r="S6" s="399" t="s">
        <v>434</v>
      </c>
      <c r="T6" s="399" t="s">
        <v>446</v>
      </c>
      <c r="U6" s="399" t="s">
        <v>465</v>
      </c>
      <c r="V6" s="399" t="s">
        <v>473</v>
      </c>
      <c r="W6" s="399" t="s">
        <v>481</v>
      </c>
      <c r="X6" s="399" t="s">
        <v>491</v>
      </c>
      <c r="Y6" s="399" t="s">
        <v>507</v>
      </c>
      <c r="Z6" s="399" t="s">
        <v>509</v>
      </c>
      <c r="AA6" s="399" t="s">
        <v>513</v>
      </c>
      <c r="AB6" s="399" t="s">
        <v>517</v>
      </c>
    </row>
    <row r="7" hidden="1" customHeight="1" spans="1:28">
      <c r="A7" s="400"/>
      <c r="B7" s="400"/>
      <c r="C7" s="401"/>
      <c r="D7" s="402"/>
      <c r="E7" s="402"/>
      <c r="F7" s="402"/>
      <c r="G7" s="402"/>
      <c r="H7" s="402"/>
      <c r="I7" s="402"/>
      <c r="J7" s="402"/>
      <c r="K7" s="402"/>
      <c r="L7" s="402"/>
      <c r="M7" s="402"/>
      <c r="N7" s="402"/>
      <c r="O7" s="402"/>
      <c r="P7" s="402"/>
      <c r="Q7" s="402"/>
      <c r="R7" s="402"/>
      <c r="S7" s="402"/>
      <c r="T7" s="402"/>
      <c r="U7" s="402"/>
      <c r="V7" s="402"/>
      <c r="W7" s="402"/>
      <c r="X7" s="402"/>
      <c r="Y7" s="402"/>
      <c r="Z7" s="402"/>
      <c r="AA7" s="402"/>
      <c r="AB7" s="402"/>
    </row>
    <row r="8" hidden="1" customHeight="1" spans="1:28">
      <c r="A8" s="400"/>
      <c r="B8" s="400"/>
      <c r="C8" s="403"/>
      <c r="D8" s="404"/>
      <c r="E8" s="404"/>
      <c r="F8" s="404"/>
      <c r="G8" s="404"/>
      <c r="H8" s="404"/>
      <c r="I8" s="404"/>
      <c r="J8" s="404"/>
      <c r="K8" s="404"/>
      <c r="L8" s="404"/>
      <c r="M8" s="404"/>
      <c r="N8" s="404"/>
      <c r="O8" s="404"/>
      <c r="P8" s="404"/>
      <c r="Q8" s="404"/>
      <c r="R8" s="404"/>
      <c r="S8" s="404"/>
      <c r="T8" s="404"/>
      <c r="U8" s="404"/>
      <c r="V8" s="404"/>
      <c r="W8" s="404"/>
      <c r="X8" s="404"/>
      <c r="Y8" s="404"/>
      <c r="Z8" s="404"/>
      <c r="AA8" s="404"/>
      <c r="AB8" s="404"/>
    </row>
    <row r="9" ht="15.75" customHeight="1" spans="1:28">
      <c r="A9" s="405" t="s">
        <v>2672</v>
      </c>
      <c r="B9" s="406" t="s">
        <v>2673</v>
      </c>
      <c r="C9" s="407">
        <f>SUM(D9:AB9)</f>
        <v>246161</v>
      </c>
      <c r="D9" s="408">
        <v>23436</v>
      </c>
      <c r="E9" s="408"/>
      <c r="F9" s="408">
        <v>35</v>
      </c>
      <c r="G9" s="408">
        <v>7290</v>
      </c>
      <c r="H9" s="408">
        <v>35372</v>
      </c>
      <c r="I9" s="408">
        <v>3052</v>
      </c>
      <c r="J9" s="408">
        <v>4296</v>
      </c>
      <c r="K9" s="408">
        <v>40169</v>
      </c>
      <c r="L9" s="408">
        <v>13389</v>
      </c>
      <c r="M9" s="408">
        <v>7132</v>
      </c>
      <c r="N9" s="408">
        <v>8617</v>
      </c>
      <c r="O9" s="408">
        <v>58059</v>
      </c>
      <c r="P9" s="408">
        <v>4969</v>
      </c>
      <c r="Q9" s="408">
        <v>1434</v>
      </c>
      <c r="R9" s="408">
        <v>865</v>
      </c>
      <c r="S9" s="408"/>
      <c r="T9" s="408"/>
      <c r="U9" s="408">
        <v>3759</v>
      </c>
      <c r="V9" s="408">
        <v>11736</v>
      </c>
      <c r="W9" s="408">
        <v>647</v>
      </c>
      <c r="X9" s="408">
        <v>15499</v>
      </c>
      <c r="Y9" s="408">
        <v>2000</v>
      </c>
      <c r="Z9" s="408"/>
      <c r="AA9" s="408">
        <v>4405</v>
      </c>
      <c r="AB9" s="408"/>
    </row>
    <row r="10" ht="15.75" customHeight="1" spans="1:28">
      <c r="A10" s="381" t="s">
        <v>2674</v>
      </c>
      <c r="B10" s="382" t="s">
        <v>2675</v>
      </c>
      <c r="C10" s="74">
        <f>SUM(D10:AB10)</f>
        <v>246161</v>
      </c>
      <c r="D10" s="409">
        <v>23436</v>
      </c>
      <c r="E10" s="409"/>
      <c r="F10" s="409">
        <v>35</v>
      </c>
      <c r="G10" s="409">
        <v>7290</v>
      </c>
      <c r="H10" s="409">
        <v>35372</v>
      </c>
      <c r="I10" s="409">
        <v>3052</v>
      </c>
      <c r="J10" s="409">
        <v>4296</v>
      </c>
      <c r="K10" s="409">
        <v>40169</v>
      </c>
      <c r="L10" s="409">
        <v>13389</v>
      </c>
      <c r="M10" s="409">
        <v>7132</v>
      </c>
      <c r="N10" s="409">
        <v>8617</v>
      </c>
      <c r="O10" s="409">
        <v>58059</v>
      </c>
      <c r="P10" s="409">
        <v>4969</v>
      </c>
      <c r="Q10" s="409">
        <v>1434</v>
      </c>
      <c r="R10" s="409">
        <v>865</v>
      </c>
      <c r="S10" s="409"/>
      <c r="T10" s="409"/>
      <c r="U10" s="409">
        <v>3759</v>
      </c>
      <c r="V10" s="409">
        <v>11736</v>
      </c>
      <c r="W10" s="409">
        <v>647</v>
      </c>
      <c r="X10" s="409">
        <v>15499</v>
      </c>
      <c r="Y10" s="409">
        <v>2000</v>
      </c>
      <c r="Z10" s="409"/>
      <c r="AA10" s="409">
        <v>4405</v>
      </c>
      <c r="AB10" s="409"/>
    </row>
    <row r="11" ht="15.75" customHeight="1" spans="1:28">
      <c r="A11" s="381" t="s">
        <v>2676</v>
      </c>
      <c r="B11" s="382" t="s">
        <v>2677</v>
      </c>
      <c r="C11" s="74">
        <f>SUM(D11:AB11)</f>
        <v>246161</v>
      </c>
      <c r="D11" s="409">
        <v>23436</v>
      </c>
      <c r="E11" s="409"/>
      <c r="F11" s="409">
        <v>35</v>
      </c>
      <c r="G11" s="409">
        <v>7290</v>
      </c>
      <c r="H11" s="409">
        <v>35372</v>
      </c>
      <c r="I11" s="409">
        <v>3052</v>
      </c>
      <c r="J11" s="409">
        <v>4296</v>
      </c>
      <c r="K11" s="409">
        <v>40169</v>
      </c>
      <c r="L11" s="409">
        <v>13389</v>
      </c>
      <c r="M11" s="409">
        <v>7132</v>
      </c>
      <c r="N11" s="409">
        <v>8617</v>
      </c>
      <c r="O11" s="409">
        <v>58059</v>
      </c>
      <c r="P11" s="409">
        <v>4969</v>
      </c>
      <c r="Q11" s="409">
        <v>1434</v>
      </c>
      <c r="R11" s="409">
        <v>865</v>
      </c>
      <c r="S11" s="409"/>
      <c r="T11" s="409"/>
      <c r="U11" s="409">
        <v>3759</v>
      </c>
      <c r="V11" s="409">
        <v>11736</v>
      </c>
      <c r="W11" s="409">
        <v>647</v>
      </c>
      <c r="X11" s="409">
        <v>15499</v>
      </c>
      <c r="Y11" s="409">
        <v>2000</v>
      </c>
      <c r="Z11" s="409"/>
      <c r="AA11" s="409">
        <v>4405</v>
      </c>
      <c r="AB11" s="409"/>
    </row>
    <row r="12" ht="15.75" customHeight="1" spans="1:28">
      <c r="A12" s="381" t="s">
        <v>2678</v>
      </c>
      <c r="B12" s="382" t="s">
        <v>2679</v>
      </c>
      <c r="C12" s="74">
        <f>SUM(D12:AB12)</f>
        <v>246161</v>
      </c>
      <c r="D12" s="409">
        <v>23436</v>
      </c>
      <c r="E12" s="409"/>
      <c r="F12" s="409">
        <v>35</v>
      </c>
      <c r="G12" s="409">
        <v>7290</v>
      </c>
      <c r="H12" s="409">
        <v>35372</v>
      </c>
      <c r="I12" s="409">
        <v>3052</v>
      </c>
      <c r="J12" s="409">
        <v>4296</v>
      </c>
      <c r="K12" s="409">
        <v>40169</v>
      </c>
      <c r="L12" s="409">
        <v>13389</v>
      </c>
      <c r="M12" s="409">
        <v>7132</v>
      </c>
      <c r="N12" s="409">
        <v>8617</v>
      </c>
      <c r="O12" s="409">
        <v>58059</v>
      </c>
      <c r="P12" s="409">
        <v>4969</v>
      </c>
      <c r="Q12" s="409">
        <v>1434</v>
      </c>
      <c r="R12" s="409">
        <v>865</v>
      </c>
      <c r="S12" s="409"/>
      <c r="T12" s="409"/>
      <c r="U12" s="409">
        <v>3759</v>
      </c>
      <c r="V12" s="409">
        <v>11736</v>
      </c>
      <c r="W12" s="409">
        <v>647</v>
      </c>
      <c r="X12" s="409">
        <v>15499</v>
      </c>
      <c r="Y12" s="409">
        <v>2000</v>
      </c>
      <c r="Z12" s="409"/>
      <c r="AA12" s="409">
        <v>4405</v>
      </c>
      <c r="AB12" s="409"/>
    </row>
    <row r="13" ht="15.75" customHeight="1" spans="1:28">
      <c r="A13" s="381" t="s">
        <v>2680</v>
      </c>
      <c r="B13" s="382" t="s">
        <v>2681</v>
      </c>
      <c r="C13" s="74">
        <f>SUM(D13:AB13)</f>
        <v>246161</v>
      </c>
      <c r="D13" s="409">
        <v>23436</v>
      </c>
      <c r="E13" s="409"/>
      <c r="F13" s="409">
        <v>35</v>
      </c>
      <c r="G13" s="409">
        <v>7290</v>
      </c>
      <c r="H13" s="409">
        <v>35372</v>
      </c>
      <c r="I13" s="409">
        <v>3052</v>
      </c>
      <c r="J13" s="409">
        <v>4296</v>
      </c>
      <c r="K13" s="409">
        <v>40169</v>
      </c>
      <c r="L13" s="409">
        <v>13389</v>
      </c>
      <c r="M13" s="409">
        <v>7132</v>
      </c>
      <c r="N13" s="409">
        <v>8617</v>
      </c>
      <c r="O13" s="409">
        <v>58059</v>
      </c>
      <c r="P13" s="409">
        <v>4969</v>
      </c>
      <c r="Q13" s="409">
        <v>1434</v>
      </c>
      <c r="R13" s="409">
        <v>865</v>
      </c>
      <c r="S13" s="409"/>
      <c r="T13" s="409"/>
      <c r="U13" s="409">
        <v>3759</v>
      </c>
      <c r="V13" s="409">
        <v>11736</v>
      </c>
      <c r="W13" s="409">
        <v>647</v>
      </c>
      <c r="X13" s="409">
        <v>15499</v>
      </c>
      <c r="Y13" s="409">
        <v>2000</v>
      </c>
      <c r="Z13" s="409"/>
      <c r="AA13" s="409">
        <v>4405</v>
      </c>
      <c r="AB13" s="409"/>
    </row>
    <row r="14" ht="16.5" customHeight="1" spans="1:28">
      <c r="A14" s="410" t="s">
        <v>2682</v>
      </c>
      <c r="B14" s="411"/>
      <c r="C14" s="412"/>
      <c r="D14" s="413"/>
      <c r="E14" s="413"/>
      <c r="F14" s="413"/>
      <c r="G14" s="413"/>
      <c r="H14" s="413"/>
      <c r="I14" s="413"/>
      <c r="J14" s="413"/>
      <c r="K14" s="413"/>
      <c r="L14" s="413"/>
      <c r="M14" s="413"/>
      <c r="N14" s="413"/>
      <c r="O14" s="413"/>
      <c r="P14" s="413"/>
      <c r="Q14" s="413"/>
      <c r="R14" s="413"/>
      <c r="S14" s="413"/>
      <c r="T14" s="413"/>
      <c r="U14" s="413"/>
      <c r="V14" s="413"/>
      <c r="W14" s="413"/>
      <c r="X14" s="413"/>
      <c r="Y14" s="413"/>
      <c r="Z14" s="413"/>
      <c r="AA14" s="413"/>
      <c r="AB14" s="413"/>
    </row>
  </sheetData>
  <mergeCells count="4">
    <mergeCell ref="A2:AB2"/>
    <mergeCell ref="C4:AB4"/>
    <mergeCell ref="A4:A6"/>
    <mergeCell ref="B4:B6"/>
  </mergeCells>
  <pageMargins left="0.49" right="0.49" top="0.61" bottom="0.49" header="0.32" footer="0.32"/>
  <pageSetup paperSize="9" scale="58" orientation="landscape"/>
  <headerFooter>
    <oddFooter>&amp;C&amp;P/&amp;N</oddFooter>
    <evenFooter>&amp;C&amp;P/&amp;N</even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14"/>
  <sheetViews>
    <sheetView showGridLines="0" topLeftCell="C1" workbookViewId="0">
      <selection activeCell="J31" sqref="$A1:$XFD1048576"/>
    </sheetView>
  </sheetViews>
  <sheetFormatPr defaultColWidth="6.25" defaultRowHeight="13.5" customHeight="1"/>
  <cols>
    <col min="1" max="1" width="10" style="34" customWidth="1"/>
    <col min="2" max="2" width="15.25" style="34" customWidth="1"/>
    <col min="3" max="3" width="10" style="34" customWidth="1"/>
    <col min="4" max="6" width="12.375" style="34" customWidth="1"/>
    <col min="7" max="7" width="13.625" style="34" customWidth="1"/>
    <col min="8" max="9" width="12.375" style="34" customWidth="1"/>
    <col min="10" max="10" width="13.25" style="34" customWidth="1"/>
    <col min="11" max="20" width="12.375" style="34" customWidth="1"/>
    <col min="21" max="21" width="14.125" style="34" customWidth="1"/>
    <col min="22" max="22" width="12.375" style="34" customWidth="1"/>
    <col min="23" max="23" width="13.375" style="34" customWidth="1"/>
    <col min="24" max="24" width="13.75" style="34" customWidth="1"/>
    <col min="25" max="25" width="12.375" style="34" customWidth="1"/>
    <col min="26" max="26" width="13.375" style="34" customWidth="1"/>
    <col min="27" max="27" width="13.625" style="34" customWidth="1"/>
    <col min="28" max="28" width="13.25" style="34" customWidth="1"/>
    <col min="29" max="29" width="12.375" style="34" customWidth="1"/>
    <col min="30" max="30" width="13.375" style="34" customWidth="1"/>
    <col min="31" max="31" width="13.75" style="34" customWidth="1"/>
    <col min="32" max="33" width="12.375" style="34" customWidth="1"/>
    <col min="34" max="34" width="14.75" style="34" customWidth="1"/>
    <col min="35" max="35" width="13.625" style="34" customWidth="1"/>
    <col min="36" max="36" width="12.375" style="34" customWidth="1"/>
    <col min="37" max="37" width="13.875" style="34" customWidth="1"/>
    <col min="38" max="38" width="12.75" style="34" customWidth="1"/>
    <col min="39" max="39" width="13.25" style="34" customWidth="1"/>
    <col min="40" max="16384" width="6.25" style="34"/>
  </cols>
  <sheetData>
    <row r="1" ht="14.25" customHeight="1" spans="1:39">
      <c r="A1" s="357" t="s">
        <v>2696</v>
      </c>
      <c r="B1" s="358"/>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row>
    <row r="2" ht="28.5" customHeight="1" spans="1:39">
      <c r="A2" s="359" t="s">
        <v>2697</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row>
    <row r="3" ht="17.25" customHeight="1" spans="1:39">
      <c r="A3" s="54"/>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86"/>
    </row>
    <row r="4" ht="31.5" customHeight="1" spans="1:39">
      <c r="A4" s="361" t="s">
        <v>2662</v>
      </c>
      <c r="B4" s="362" t="s">
        <v>2663</v>
      </c>
      <c r="C4" s="363" t="s">
        <v>2698</v>
      </c>
      <c r="D4" s="364" t="s">
        <v>2699</v>
      </c>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row>
    <row r="5" ht="54" customHeight="1" spans="1:39">
      <c r="A5" s="365"/>
      <c r="B5" s="365"/>
      <c r="C5" s="366"/>
      <c r="D5" s="367" t="s">
        <v>2700</v>
      </c>
      <c r="E5" s="368" t="s">
        <v>2701</v>
      </c>
      <c r="F5" s="369" t="s">
        <v>2702</v>
      </c>
      <c r="G5" s="370" t="s">
        <v>2703</v>
      </c>
      <c r="H5" s="370" t="s">
        <v>2704</v>
      </c>
      <c r="I5" s="370" t="s">
        <v>2401</v>
      </c>
      <c r="J5" s="370" t="s">
        <v>2705</v>
      </c>
      <c r="K5" s="370" t="s">
        <v>2405</v>
      </c>
      <c r="L5" s="370" t="s">
        <v>2407</v>
      </c>
      <c r="M5" s="370" t="s">
        <v>2706</v>
      </c>
      <c r="N5" s="370" t="s">
        <v>2411</v>
      </c>
      <c r="O5" s="370" t="s">
        <v>2413</v>
      </c>
      <c r="P5" s="370" t="s">
        <v>2415</v>
      </c>
      <c r="Q5" s="370" t="s">
        <v>2417</v>
      </c>
      <c r="R5" s="364" t="s">
        <v>2419</v>
      </c>
      <c r="S5" s="364" t="s">
        <v>2421</v>
      </c>
      <c r="T5" s="364" t="s">
        <v>2423</v>
      </c>
      <c r="U5" s="364" t="s">
        <v>2425</v>
      </c>
      <c r="V5" s="364" t="s">
        <v>2427</v>
      </c>
      <c r="W5" s="364" t="s">
        <v>2429</v>
      </c>
      <c r="X5" s="364" t="s">
        <v>2431</v>
      </c>
      <c r="Y5" s="364" t="s">
        <v>2433</v>
      </c>
      <c r="Z5" s="364" t="s">
        <v>2435</v>
      </c>
      <c r="AA5" s="364" t="s">
        <v>2437</v>
      </c>
      <c r="AB5" s="364" t="s">
        <v>2439</v>
      </c>
      <c r="AC5" s="364" t="s">
        <v>2441</v>
      </c>
      <c r="AD5" s="364" t="s">
        <v>2443</v>
      </c>
      <c r="AE5" s="364" t="s">
        <v>2445</v>
      </c>
      <c r="AF5" s="364" t="s">
        <v>2447</v>
      </c>
      <c r="AG5" s="364" t="s">
        <v>2449</v>
      </c>
      <c r="AH5" s="364" t="s">
        <v>2451</v>
      </c>
      <c r="AI5" s="364" t="s">
        <v>2707</v>
      </c>
      <c r="AJ5" s="364" t="s">
        <v>2455</v>
      </c>
      <c r="AK5" s="364" t="s">
        <v>2457</v>
      </c>
      <c r="AL5" s="364" t="s">
        <v>2708</v>
      </c>
      <c r="AM5" s="370" t="s">
        <v>2709</v>
      </c>
    </row>
    <row r="6" customHeight="1" spans="1:39">
      <c r="A6" s="365"/>
      <c r="B6" s="365"/>
      <c r="C6" s="371"/>
      <c r="D6" s="372" t="s">
        <v>2390</v>
      </c>
      <c r="E6" s="372" t="s">
        <v>2392</v>
      </c>
      <c r="F6" s="372" t="s">
        <v>2394</v>
      </c>
      <c r="G6" s="372" t="s">
        <v>2396</v>
      </c>
      <c r="H6" s="372" t="s">
        <v>2398</v>
      </c>
      <c r="I6" s="372" t="s">
        <v>2400</v>
      </c>
      <c r="J6" s="372" t="s">
        <v>2402</v>
      </c>
      <c r="K6" s="372" t="s">
        <v>2404</v>
      </c>
      <c r="L6" s="372" t="s">
        <v>2406</v>
      </c>
      <c r="M6" s="372" t="s">
        <v>2408</v>
      </c>
      <c r="N6" s="372" t="s">
        <v>2410</v>
      </c>
      <c r="O6" s="372" t="s">
        <v>2412</v>
      </c>
      <c r="P6" s="372" t="s">
        <v>2414</v>
      </c>
      <c r="Q6" s="372" t="s">
        <v>2416</v>
      </c>
      <c r="R6" s="372" t="s">
        <v>2418</v>
      </c>
      <c r="S6" s="372" t="s">
        <v>2420</v>
      </c>
      <c r="T6" s="372" t="s">
        <v>2422</v>
      </c>
      <c r="U6" s="372" t="s">
        <v>2424</v>
      </c>
      <c r="V6" s="372" t="s">
        <v>2426</v>
      </c>
      <c r="W6" s="372" t="s">
        <v>2428</v>
      </c>
      <c r="X6" s="372" t="s">
        <v>2430</v>
      </c>
      <c r="Y6" s="372" t="s">
        <v>2432</v>
      </c>
      <c r="Z6" s="372" t="s">
        <v>2434</v>
      </c>
      <c r="AA6" s="372" t="s">
        <v>2436</v>
      </c>
      <c r="AB6" s="372" t="s">
        <v>2438</v>
      </c>
      <c r="AC6" s="372" t="s">
        <v>2440</v>
      </c>
      <c r="AD6" s="372" t="s">
        <v>2442</v>
      </c>
      <c r="AE6" s="372" t="s">
        <v>2444</v>
      </c>
      <c r="AF6" s="372" t="s">
        <v>2446</v>
      </c>
      <c r="AG6" s="372" t="s">
        <v>2448</v>
      </c>
      <c r="AH6" s="372" t="s">
        <v>2450</v>
      </c>
      <c r="AI6" s="372" t="s">
        <v>2452</v>
      </c>
      <c r="AJ6" s="372" t="s">
        <v>2454</v>
      </c>
      <c r="AK6" s="372" t="s">
        <v>2456</v>
      </c>
      <c r="AL6" s="372" t="s">
        <v>2458</v>
      </c>
      <c r="AM6" s="372" t="s">
        <v>2463</v>
      </c>
    </row>
    <row r="7" hidden="1" customHeight="1" spans="1:39">
      <c r="A7" s="373"/>
      <c r="B7" s="373"/>
      <c r="C7" s="374"/>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c r="AH7" s="375"/>
      <c r="AI7" s="375"/>
      <c r="AJ7" s="375"/>
      <c r="AK7" s="375"/>
      <c r="AL7" s="375"/>
      <c r="AM7" s="375"/>
    </row>
    <row r="8" hidden="1" customHeight="1" spans="1:39">
      <c r="A8" s="373"/>
      <c r="B8" s="373"/>
      <c r="C8" s="376"/>
      <c r="D8" s="377"/>
      <c r="E8" s="377"/>
      <c r="F8" s="377"/>
      <c r="G8" s="377"/>
      <c r="H8" s="377"/>
      <c r="I8" s="377"/>
      <c r="J8" s="377"/>
      <c r="K8" s="377"/>
      <c r="L8" s="377"/>
      <c r="M8" s="377"/>
      <c r="N8" s="377"/>
      <c r="O8" s="377"/>
      <c r="P8" s="377"/>
      <c r="Q8" s="377"/>
      <c r="R8" s="377"/>
      <c r="S8" s="377"/>
      <c r="T8" s="377"/>
      <c r="U8" s="377"/>
      <c r="V8" s="377"/>
      <c r="W8" s="377"/>
      <c r="X8" s="377"/>
      <c r="Y8" s="377"/>
      <c r="Z8" s="377"/>
      <c r="AA8" s="377"/>
      <c r="AB8" s="377"/>
      <c r="AC8" s="375"/>
      <c r="AD8" s="375"/>
      <c r="AE8" s="375"/>
      <c r="AF8" s="375"/>
      <c r="AG8" s="375"/>
      <c r="AH8" s="375"/>
      <c r="AI8" s="375"/>
      <c r="AJ8" s="375"/>
      <c r="AK8" s="375"/>
      <c r="AL8" s="375"/>
      <c r="AM8" s="375"/>
    </row>
    <row r="9" ht="15.75" customHeight="1" spans="1:39">
      <c r="A9" s="378" t="s">
        <v>2672</v>
      </c>
      <c r="B9" s="372" t="s">
        <v>2673</v>
      </c>
      <c r="C9" s="379">
        <v>150591</v>
      </c>
      <c r="D9" s="379">
        <f>SUM(E9:AM9)</f>
        <v>148623</v>
      </c>
      <c r="E9" s="380"/>
      <c r="F9" s="380">
        <v>58355</v>
      </c>
      <c r="G9" s="380">
        <v>12153</v>
      </c>
      <c r="H9" s="380">
        <v>1285</v>
      </c>
      <c r="I9" s="380"/>
      <c r="J9" s="380">
        <v>2395</v>
      </c>
      <c r="K9" s="380">
        <v>230</v>
      </c>
      <c r="L9" s="380">
        <v>11600</v>
      </c>
      <c r="M9" s="380">
        <v>10078</v>
      </c>
      <c r="N9" s="380"/>
      <c r="O9" s="380"/>
      <c r="P9" s="380"/>
      <c r="Q9" s="380">
        <v>10692</v>
      </c>
      <c r="R9" s="380"/>
      <c r="S9" s="380"/>
      <c r="T9" s="380"/>
      <c r="U9" s="380">
        <v>694</v>
      </c>
      <c r="V9" s="380">
        <v>7290</v>
      </c>
      <c r="W9" s="380"/>
      <c r="X9" s="380">
        <v>283</v>
      </c>
      <c r="Y9" s="380">
        <v>15382</v>
      </c>
      <c r="Z9" s="380">
        <v>1979</v>
      </c>
      <c r="AA9" s="380"/>
      <c r="AB9" s="380"/>
      <c r="AC9" s="380">
        <v>13849</v>
      </c>
      <c r="AD9" s="380">
        <v>373</v>
      </c>
      <c r="AE9" s="380"/>
      <c r="AF9" s="380"/>
      <c r="AG9" s="380"/>
      <c r="AH9" s="380"/>
      <c r="AI9" s="380">
        <v>1815</v>
      </c>
      <c r="AJ9" s="380"/>
      <c r="AK9" s="380"/>
      <c r="AL9" s="380"/>
      <c r="AM9" s="380">
        <v>170</v>
      </c>
    </row>
    <row r="10" ht="15.75" customHeight="1" spans="1:39">
      <c r="A10" s="381" t="s">
        <v>2674</v>
      </c>
      <c r="B10" s="382" t="s">
        <v>2675</v>
      </c>
      <c r="C10" s="74">
        <v>150591</v>
      </c>
      <c r="D10" s="74">
        <f>SUM(E10:AM10)</f>
        <v>148623</v>
      </c>
      <c r="E10" s="75"/>
      <c r="F10" s="75">
        <v>58355</v>
      </c>
      <c r="G10" s="75">
        <v>12153</v>
      </c>
      <c r="H10" s="75">
        <v>1285</v>
      </c>
      <c r="I10" s="75"/>
      <c r="J10" s="75">
        <v>2395</v>
      </c>
      <c r="K10" s="75">
        <v>230</v>
      </c>
      <c r="L10" s="75">
        <v>11600</v>
      </c>
      <c r="M10" s="75">
        <v>10078</v>
      </c>
      <c r="N10" s="75"/>
      <c r="O10" s="75"/>
      <c r="P10" s="75"/>
      <c r="Q10" s="75">
        <v>10692</v>
      </c>
      <c r="R10" s="75"/>
      <c r="S10" s="75"/>
      <c r="T10" s="75"/>
      <c r="U10" s="75">
        <v>694</v>
      </c>
      <c r="V10" s="75">
        <v>7290</v>
      </c>
      <c r="W10" s="75"/>
      <c r="X10" s="75">
        <v>283</v>
      </c>
      <c r="Y10" s="75">
        <v>15382</v>
      </c>
      <c r="Z10" s="75">
        <v>1979</v>
      </c>
      <c r="AA10" s="75"/>
      <c r="AB10" s="75"/>
      <c r="AC10" s="75">
        <v>13849</v>
      </c>
      <c r="AD10" s="75">
        <v>373</v>
      </c>
      <c r="AE10" s="75"/>
      <c r="AF10" s="75"/>
      <c r="AG10" s="75"/>
      <c r="AH10" s="75"/>
      <c r="AI10" s="75">
        <v>1815</v>
      </c>
      <c r="AJ10" s="75"/>
      <c r="AK10" s="75"/>
      <c r="AL10" s="75"/>
      <c r="AM10" s="75">
        <v>170</v>
      </c>
    </row>
    <row r="11" ht="15.75" customHeight="1" spans="1:39">
      <c r="A11" s="381" t="s">
        <v>2676</v>
      </c>
      <c r="B11" s="382" t="s">
        <v>2677</v>
      </c>
      <c r="C11" s="74">
        <v>150591</v>
      </c>
      <c r="D11" s="74">
        <f>SUM(E11:AM11)</f>
        <v>148623</v>
      </c>
      <c r="E11" s="75"/>
      <c r="F11" s="75">
        <v>58355</v>
      </c>
      <c r="G11" s="75">
        <v>12153</v>
      </c>
      <c r="H11" s="75">
        <v>1285</v>
      </c>
      <c r="I11" s="75"/>
      <c r="J11" s="75">
        <v>2395</v>
      </c>
      <c r="K11" s="75">
        <v>230</v>
      </c>
      <c r="L11" s="75">
        <v>11600</v>
      </c>
      <c r="M11" s="75">
        <v>10078</v>
      </c>
      <c r="N11" s="75"/>
      <c r="O11" s="75"/>
      <c r="P11" s="75"/>
      <c r="Q11" s="75">
        <v>10692</v>
      </c>
      <c r="R11" s="75"/>
      <c r="S11" s="75"/>
      <c r="T11" s="75"/>
      <c r="U11" s="75">
        <v>694</v>
      </c>
      <c r="V11" s="75">
        <v>7290</v>
      </c>
      <c r="W11" s="75"/>
      <c r="X11" s="75">
        <v>283</v>
      </c>
      <c r="Y11" s="75">
        <v>15382</v>
      </c>
      <c r="Z11" s="75">
        <v>1979</v>
      </c>
      <c r="AA11" s="75"/>
      <c r="AB11" s="75"/>
      <c r="AC11" s="75">
        <v>13849</v>
      </c>
      <c r="AD11" s="75">
        <v>373</v>
      </c>
      <c r="AE11" s="75"/>
      <c r="AF11" s="75"/>
      <c r="AG11" s="75"/>
      <c r="AH11" s="75"/>
      <c r="AI11" s="75">
        <v>1815</v>
      </c>
      <c r="AJ11" s="75"/>
      <c r="AK11" s="75"/>
      <c r="AL11" s="75"/>
      <c r="AM11" s="75">
        <v>170</v>
      </c>
    </row>
    <row r="12" ht="15.75" customHeight="1" spans="1:39">
      <c r="A12" s="381" t="s">
        <v>2678</v>
      </c>
      <c r="B12" s="382" t="s">
        <v>2679</v>
      </c>
      <c r="C12" s="74">
        <v>150591</v>
      </c>
      <c r="D12" s="74">
        <f>SUM(E12:AM12)</f>
        <v>148623</v>
      </c>
      <c r="E12" s="75"/>
      <c r="F12" s="75">
        <v>58355</v>
      </c>
      <c r="G12" s="75">
        <v>12153</v>
      </c>
      <c r="H12" s="75">
        <v>1285</v>
      </c>
      <c r="I12" s="75"/>
      <c r="J12" s="75">
        <v>2395</v>
      </c>
      <c r="K12" s="75">
        <v>230</v>
      </c>
      <c r="L12" s="75">
        <v>11600</v>
      </c>
      <c r="M12" s="75">
        <v>10078</v>
      </c>
      <c r="N12" s="75"/>
      <c r="O12" s="75"/>
      <c r="P12" s="75"/>
      <c r="Q12" s="75">
        <v>10692</v>
      </c>
      <c r="R12" s="75"/>
      <c r="S12" s="75"/>
      <c r="T12" s="75"/>
      <c r="U12" s="75">
        <v>694</v>
      </c>
      <c r="V12" s="75">
        <v>7290</v>
      </c>
      <c r="W12" s="75"/>
      <c r="X12" s="75">
        <v>283</v>
      </c>
      <c r="Y12" s="75">
        <v>15382</v>
      </c>
      <c r="Z12" s="75">
        <v>1979</v>
      </c>
      <c r="AA12" s="75"/>
      <c r="AB12" s="75"/>
      <c r="AC12" s="75">
        <v>13849</v>
      </c>
      <c r="AD12" s="75">
        <v>373</v>
      </c>
      <c r="AE12" s="75"/>
      <c r="AF12" s="75"/>
      <c r="AG12" s="75"/>
      <c r="AH12" s="75"/>
      <c r="AI12" s="75">
        <v>1815</v>
      </c>
      <c r="AJ12" s="75"/>
      <c r="AK12" s="75"/>
      <c r="AL12" s="75"/>
      <c r="AM12" s="75">
        <v>170</v>
      </c>
    </row>
    <row r="13" ht="15.75" customHeight="1" spans="1:39">
      <c r="A13" s="381" t="s">
        <v>2680</v>
      </c>
      <c r="B13" s="382" t="s">
        <v>2681</v>
      </c>
      <c r="C13" s="74">
        <v>150591</v>
      </c>
      <c r="D13" s="74">
        <f>SUM(E13:AM13)</f>
        <v>148623</v>
      </c>
      <c r="E13" s="75"/>
      <c r="F13" s="75">
        <v>58355</v>
      </c>
      <c r="G13" s="75">
        <v>12153</v>
      </c>
      <c r="H13" s="75">
        <v>1285</v>
      </c>
      <c r="I13" s="75"/>
      <c r="J13" s="75">
        <v>2395</v>
      </c>
      <c r="K13" s="75">
        <v>230</v>
      </c>
      <c r="L13" s="75">
        <v>11600</v>
      </c>
      <c r="M13" s="75">
        <v>10078</v>
      </c>
      <c r="N13" s="75"/>
      <c r="O13" s="75"/>
      <c r="P13" s="75"/>
      <c r="Q13" s="75">
        <v>10692</v>
      </c>
      <c r="R13" s="75"/>
      <c r="S13" s="75"/>
      <c r="T13" s="75"/>
      <c r="U13" s="75">
        <v>694</v>
      </c>
      <c r="V13" s="75">
        <v>7290</v>
      </c>
      <c r="W13" s="75"/>
      <c r="X13" s="75">
        <v>283</v>
      </c>
      <c r="Y13" s="75">
        <v>15382</v>
      </c>
      <c r="Z13" s="75">
        <v>1979</v>
      </c>
      <c r="AA13" s="75"/>
      <c r="AB13" s="75"/>
      <c r="AC13" s="75">
        <v>13849</v>
      </c>
      <c r="AD13" s="75">
        <v>373</v>
      </c>
      <c r="AE13" s="75"/>
      <c r="AF13" s="75"/>
      <c r="AG13" s="75"/>
      <c r="AH13" s="75"/>
      <c r="AI13" s="75">
        <v>1815</v>
      </c>
      <c r="AJ13" s="75"/>
      <c r="AK13" s="75"/>
      <c r="AL13" s="75"/>
      <c r="AM13" s="75">
        <v>170</v>
      </c>
    </row>
    <row r="14" ht="15.75" customHeight="1" spans="1:39">
      <c r="A14" s="348" t="s">
        <v>2710</v>
      </c>
      <c r="B14" s="383"/>
      <c r="C14" s="384"/>
      <c r="D14" s="384"/>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5"/>
    </row>
  </sheetData>
  <mergeCells count="5">
    <mergeCell ref="A2:AM2"/>
    <mergeCell ref="D4:AM4"/>
    <mergeCell ref="A4:A6"/>
    <mergeCell ref="B4:B6"/>
    <mergeCell ref="C4:C6"/>
  </mergeCells>
  <pageMargins left="0.49" right="0.49" top="0.61" bottom="0.49" header="0.32" footer="0.32"/>
  <pageSetup paperSize="9" scale="50" orientation="landscape"/>
  <headerFooter>
    <oddFooter>&amp;C&amp;P/&amp;N</oddFooter>
    <evenFooter>&amp;C&amp;P/&amp;N</even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4"/>
  <sheetViews>
    <sheetView showGridLines="0" workbookViewId="0">
      <selection activeCell="A2" sqref="A2:X2"/>
    </sheetView>
  </sheetViews>
  <sheetFormatPr defaultColWidth="6.25" defaultRowHeight="13.5" customHeight="1"/>
  <cols>
    <col min="1" max="1" width="10" style="34" customWidth="1"/>
    <col min="2" max="2" width="16.75" style="34" customWidth="1"/>
    <col min="3" max="9" width="10.125" style="34" customWidth="1"/>
    <col min="10" max="10" width="12.125" style="34" customWidth="1"/>
    <col min="11" max="16" width="10.125" style="34" customWidth="1"/>
    <col min="17" max="17" width="12.125" style="34" customWidth="1"/>
    <col min="18" max="19" width="10.125" style="34" customWidth="1"/>
    <col min="20" max="20" width="12.125" style="34" customWidth="1"/>
    <col min="21" max="22" width="10.125" style="34" customWidth="1"/>
    <col min="23" max="23" width="12.125" style="34" customWidth="1"/>
    <col min="24" max="24" width="10.125" style="34" customWidth="1"/>
    <col min="25" max="16384" width="6.25" style="34"/>
  </cols>
  <sheetData>
    <row r="1" ht="14.25" customHeight="1" spans="1:24">
      <c r="A1" s="327" t="s">
        <v>2711</v>
      </c>
      <c r="B1" s="328"/>
      <c r="C1" s="261"/>
      <c r="D1" s="261"/>
      <c r="E1" s="261"/>
      <c r="F1" s="261"/>
      <c r="G1" s="261"/>
      <c r="H1" s="261"/>
      <c r="I1" s="261"/>
      <c r="J1" s="261"/>
      <c r="K1" s="261"/>
      <c r="L1" s="261"/>
      <c r="M1" s="261"/>
      <c r="N1" s="261"/>
      <c r="O1" s="261"/>
      <c r="P1" s="261"/>
      <c r="Q1" s="261"/>
      <c r="R1" s="261"/>
      <c r="S1" s="261"/>
      <c r="T1" s="261"/>
      <c r="U1" s="261"/>
      <c r="V1" s="261"/>
      <c r="W1" s="261"/>
      <c r="X1" s="261"/>
    </row>
    <row r="2" ht="34.5" customHeight="1" spans="1:24">
      <c r="A2" s="329" t="s">
        <v>2697</v>
      </c>
      <c r="B2" s="329"/>
      <c r="C2" s="329"/>
      <c r="D2" s="329"/>
      <c r="E2" s="329"/>
      <c r="F2" s="329"/>
      <c r="G2" s="329"/>
      <c r="H2" s="329"/>
      <c r="I2" s="329"/>
      <c r="J2" s="329"/>
      <c r="K2" s="329"/>
      <c r="L2" s="329"/>
      <c r="M2" s="329"/>
      <c r="N2" s="329"/>
      <c r="O2" s="329"/>
      <c r="P2" s="329"/>
      <c r="Q2" s="329"/>
      <c r="R2" s="329"/>
      <c r="S2" s="329"/>
      <c r="T2" s="329"/>
      <c r="U2" s="329"/>
      <c r="V2" s="329"/>
      <c r="W2" s="329"/>
      <c r="X2" s="329"/>
    </row>
    <row r="3" ht="17.25" customHeight="1" spans="1:24">
      <c r="A3" s="330"/>
      <c r="B3" s="330"/>
      <c r="C3" s="331"/>
      <c r="D3" s="331"/>
      <c r="E3" s="331"/>
      <c r="F3" s="331"/>
      <c r="G3" s="331"/>
      <c r="H3" s="331"/>
      <c r="I3" s="331"/>
      <c r="J3" s="331"/>
      <c r="K3" s="331"/>
      <c r="L3" s="331"/>
      <c r="M3" s="331"/>
      <c r="N3" s="331"/>
      <c r="O3" s="331"/>
      <c r="P3" s="331"/>
      <c r="Q3" s="331"/>
      <c r="R3" s="331"/>
      <c r="S3" s="331"/>
      <c r="T3" s="331"/>
      <c r="U3" s="331"/>
      <c r="V3" s="331"/>
      <c r="W3" s="354"/>
      <c r="X3" s="355" t="s">
        <v>32</v>
      </c>
    </row>
    <row r="4" ht="31.5" customHeight="1" spans="1:24">
      <c r="A4" s="332" t="s">
        <v>2662</v>
      </c>
      <c r="B4" s="333" t="s">
        <v>2663</v>
      </c>
      <c r="C4" s="334" t="s">
        <v>2712</v>
      </c>
      <c r="D4" s="334"/>
      <c r="E4" s="334"/>
      <c r="F4" s="334"/>
      <c r="G4" s="334"/>
      <c r="H4" s="334"/>
      <c r="I4" s="334"/>
      <c r="J4" s="334"/>
      <c r="K4" s="334"/>
      <c r="L4" s="334"/>
      <c r="M4" s="334"/>
      <c r="N4" s="334"/>
      <c r="O4" s="334"/>
      <c r="P4" s="334"/>
      <c r="Q4" s="334"/>
      <c r="R4" s="334"/>
      <c r="S4" s="334"/>
      <c r="T4" s="334"/>
      <c r="U4" s="334"/>
      <c r="V4" s="334"/>
      <c r="W4" s="334"/>
      <c r="X4" s="334"/>
    </row>
    <row r="5" ht="27" customHeight="1" spans="1:24">
      <c r="A5" s="335"/>
      <c r="B5" s="336"/>
      <c r="C5" s="334" t="s">
        <v>2713</v>
      </c>
      <c r="D5" s="337" t="s">
        <v>2714</v>
      </c>
      <c r="E5" s="334" t="s">
        <v>2469</v>
      </c>
      <c r="F5" s="334" t="s">
        <v>2471</v>
      </c>
      <c r="G5" s="334" t="s">
        <v>2473</v>
      </c>
      <c r="H5" s="334" t="s">
        <v>451</v>
      </c>
      <c r="I5" s="334" t="s">
        <v>2476</v>
      </c>
      <c r="J5" s="337" t="s">
        <v>2715</v>
      </c>
      <c r="K5" s="337" t="s">
        <v>2716</v>
      </c>
      <c r="L5" s="334" t="s">
        <v>455</v>
      </c>
      <c r="M5" s="334" t="s">
        <v>457</v>
      </c>
      <c r="N5" s="334" t="s">
        <v>2483</v>
      </c>
      <c r="O5" s="334" t="s">
        <v>2485</v>
      </c>
      <c r="P5" s="334" t="s">
        <v>460</v>
      </c>
      <c r="Q5" s="356" t="s">
        <v>2717</v>
      </c>
      <c r="R5" s="337" t="s">
        <v>2718</v>
      </c>
      <c r="S5" s="334" t="s">
        <v>2492</v>
      </c>
      <c r="T5" s="337" t="s">
        <v>2719</v>
      </c>
      <c r="U5" s="334" t="s">
        <v>462</v>
      </c>
      <c r="V5" s="337" t="s">
        <v>2720</v>
      </c>
      <c r="W5" s="337" t="s">
        <v>2721</v>
      </c>
      <c r="X5" s="334" t="s">
        <v>91</v>
      </c>
    </row>
    <row r="6" ht="15.75" customHeight="1" spans="1:24">
      <c r="A6" s="335"/>
      <c r="B6" s="336"/>
      <c r="C6" s="338" t="s">
        <v>2465</v>
      </c>
      <c r="D6" s="338" t="s">
        <v>2467</v>
      </c>
      <c r="E6" s="338" t="s">
        <v>2468</v>
      </c>
      <c r="F6" s="338" t="s">
        <v>2470</v>
      </c>
      <c r="G6" s="338" t="s">
        <v>2472</v>
      </c>
      <c r="H6" s="338" t="s">
        <v>2474</v>
      </c>
      <c r="I6" s="338" t="s">
        <v>2475</v>
      </c>
      <c r="J6" s="338" t="s">
        <v>2477</v>
      </c>
      <c r="K6" s="338" t="s">
        <v>2478</v>
      </c>
      <c r="L6" s="338" t="s">
        <v>2480</v>
      </c>
      <c r="M6" s="338" t="s">
        <v>2481</v>
      </c>
      <c r="N6" s="338" t="s">
        <v>2482</v>
      </c>
      <c r="O6" s="338" t="s">
        <v>2484</v>
      </c>
      <c r="P6" s="338" t="s">
        <v>2486</v>
      </c>
      <c r="Q6" s="338" t="s">
        <v>2487</v>
      </c>
      <c r="R6" s="338" t="s">
        <v>2489</v>
      </c>
      <c r="S6" s="338" t="s">
        <v>2491</v>
      </c>
      <c r="T6" s="338" t="s">
        <v>2493</v>
      </c>
      <c r="U6" s="338" t="s">
        <v>2495</v>
      </c>
      <c r="V6" s="338" t="s">
        <v>2496</v>
      </c>
      <c r="W6" s="338" t="s">
        <v>2498</v>
      </c>
      <c r="X6" s="338" t="s">
        <v>2500</v>
      </c>
    </row>
    <row r="7" hidden="1" customHeight="1" spans="1:24">
      <c r="A7" s="339"/>
      <c r="B7" s="339"/>
      <c r="C7" s="340"/>
      <c r="D7" s="340"/>
      <c r="E7" s="340"/>
      <c r="F7" s="340"/>
      <c r="G7" s="340"/>
      <c r="H7" s="340"/>
      <c r="I7" s="340"/>
      <c r="J7" s="340"/>
      <c r="K7" s="340"/>
      <c r="L7" s="340"/>
      <c r="M7" s="340"/>
      <c r="N7" s="340"/>
      <c r="O7" s="340"/>
      <c r="P7" s="340"/>
      <c r="Q7" s="340"/>
      <c r="R7" s="340"/>
      <c r="S7" s="340"/>
      <c r="T7" s="340"/>
      <c r="U7" s="340"/>
      <c r="V7" s="340"/>
      <c r="W7" s="340"/>
      <c r="X7" s="340"/>
    </row>
    <row r="8" hidden="1" customHeight="1" spans="1:24">
      <c r="A8" s="339"/>
      <c r="B8" s="339"/>
      <c r="C8" s="341"/>
      <c r="D8" s="341"/>
      <c r="E8" s="341"/>
      <c r="F8" s="341"/>
      <c r="G8" s="341"/>
      <c r="H8" s="341"/>
      <c r="I8" s="341"/>
      <c r="J8" s="341"/>
      <c r="K8" s="341"/>
      <c r="L8" s="341"/>
      <c r="M8" s="341"/>
      <c r="N8" s="341"/>
      <c r="O8" s="341"/>
      <c r="P8" s="341"/>
      <c r="Q8" s="341"/>
      <c r="R8" s="341"/>
      <c r="S8" s="341"/>
      <c r="T8" s="341"/>
      <c r="U8" s="341"/>
      <c r="V8" s="341"/>
      <c r="W8" s="341"/>
      <c r="X8" s="341"/>
    </row>
    <row r="9" ht="15.75" customHeight="1" spans="1:24">
      <c r="A9" s="342" t="s">
        <v>2672</v>
      </c>
      <c r="B9" s="343" t="s">
        <v>2673</v>
      </c>
      <c r="C9" s="344">
        <f>SUM(D9:X9)</f>
        <v>1968</v>
      </c>
      <c r="D9" s="345">
        <v>52</v>
      </c>
      <c r="E9" s="345"/>
      <c r="F9" s="345"/>
      <c r="G9" s="345"/>
      <c r="H9" s="345">
        <v>56</v>
      </c>
      <c r="I9" s="345"/>
      <c r="J9" s="345"/>
      <c r="K9" s="345">
        <v>163</v>
      </c>
      <c r="L9" s="352">
        <v>137</v>
      </c>
      <c r="M9" s="345"/>
      <c r="N9" s="345"/>
      <c r="O9" s="345">
        <v>1440</v>
      </c>
      <c r="P9" s="345"/>
      <c r="Q9" s="352"/>
      <c r="R9" s="345">
        <v>120</v>
      </c>
      <c r="S9" s="345"/>
      <c r="T9" s="345"/>
      <c r="U9" s="345"/>
      <c r="V9" s="345"/>
      <c r="W9" s="345"/>
      <c r="X9" s="345"/>
    </row>
    <row r="10" ht="15.75" customHeight="1" spans="1:24">
      <c r="A10" s="346" t="s">
        <v>2674</v>
      </c>
      <c r="B10" s="347" t="s">
        <v>2675</v>
      </c>
      <c r="C10" s="74">
        <f>SUM(D10:X10)</f>
        <v>1968</v>
      </c>
      <c r="D10" s="75">
        <v>52</v>
      </c>
      <c r="E10" s="75"/>
      <c r="F10" s="75"/>
      <c r="G10" s="75"/>
      <c r="H10" s="75">
        <v>56</v>
      </c>
      <c r="I10" s="75"/>
      <c r="J10" s="75"/>
      <c r="K10" s="75">
        <v>163</v>
      </c>
      <c r="L10" s="353">
        <v>137</v>
      </c>
      <c r="M10" s="75"/>
      <c r="N10" s="75"/>
      <c r="O10" s="75">
        <v>1440</v>
      </c>
      <c r="P10" s="75"/>
      <c r="Q10" s="353"/>
      <c r="R10" s="75">
        <v>120</v>
      </c>
      <c r="S10" s="75"/>
      <c r="T10" s="75"/>
      <c r="U10" s="75"/>
      <c r="V10" s="75"/>
      <c r="W10" s="75"/>
      <c r="X10" s="75"/>
    </row>
    <row r="11" ht="15.75" customHeight="1" spans="1:24">
      <c r="A11" s="346" t="s">
        <v>2676</v>
      </c>
      <c r="B11" s="347" t="s">
        <v>2677</v>
      </c>
      <c r="C11" s="74">
        <f>SUM(D11:X11)</f>
        <v>1968</v>
      </c>
      <c r="D11" s="75">
        <v>52</v>
      </c>
      <c r="E11" s="75"/>
      <c r="F11" s="75"/>
      <c r="G11" s="75"/>
      <c r="H11" s="75">
        <v>56</v>
      </c>
      <c r="I11" s="75"/>
      <c r="J11" s="75"/>
      <c r="K11" s="75">
        <v>163</v>
      </c>
      <c r="L11" s="353">
        <v>137</v>
      </c>
      <c r="M11" s="75"/>
      <c r="N11" s="75"/>
      <c r="O11" s="75">
        <v>1440</v>
      </c>
      <c r="P11" s="75"/>
      <c r="Q11" s="353"/>
      <c r="R11" s="75">
        <v>120</v>
      </c>
      <c r="S11" s="75"/>
      <c r="T11" s="75"/>
      <c r="U11" s="75"/>
      <c r="V11" s="75"/>
      <c r="W11" s="75"/>
      <c r="X11" s="75"/>
    </row>
    <row r="12" ht="15.75" customHeight="1" spans="1:24">
      <c r="A12" s="346" t="s">
        <v>2678</v>
      </c>
      <c r="B12" s="347" t="s">
        <v>2679</v>
      </c>
      <c r="C12" s="74">
        <f>SUM(D12:X12)</f>
        <v>1968</v>
      </c>
      <c r="D12" s="75">
        <v>52</v>
      </c>
      <c r="E12" s="75"/>
      <c r="F12" s="75"/>
      <c r="G12" s="75"/>
      <c r="H12" s="75">
        <v>56</v>
      </c>
      <c r="I12" s="75"/>
      <c r="J12" s="75"/>
      <c r="K12" s="75">
        <v>163</v>
      </c>
      <c r="L12" s="353">
        <v>137</v>
      </c>
      <c r="M12" s="75"/>
      <c r="N12" s="75"/>
      <c r="O12" s="75">
        <v>1440</v>
      </c>
      <c r="P12" s="75"/>
      <c r="Q12" s="353"/>
      <c r="R12" s="75">
        <v>120</v>
      </c>
      <c r="S12" s="75"/>
      <c r="T12" s="75"/>
      <c r="U12" s="75"/>
      <c r="V12" s="75"/>
      <c r="W12" s="75"/>
      <c r="X12" s="75"/>
    </row>
    <row r="13" ht="15.75" customHeight="1" spans="1:24">
      <c r="A13" s="346" t="s">
        <v>2680</v>
      </c>
      <c r="B13" s="347" t="s">
        <v>2681</v>
      </c>
      <c r="C13" s="74">
        <f>SUM(D13:X13)</f>
        <v>1968</v>
      </c>
      <c r="D13" s="75">
        <v>52</v>
      </c>
      <c r="E13" s="75"/>
      <c r="F13" s="75"/>
      <c r="G13" s="75"/>
      <c r="H13" s="75">
        <v>56</v>
      </c>
      <c r="I13" s="75"/>
      <c r="J13" s="75"/>
      <c r="K13" s="75">
        <v>163</v>
      </c>
      <c r="L13" s="353">
        <v>137</v>
      </c>
      <c r="M13" s="75"/>
      <c r="N13" s="75"/>
      <c r="O13" s="75">
        <v>1440</v>
      </c>
      <c r="P13" s="75"/>
      <c r="Q13" s="353"/>
      <c r="R13" s="75">
        <v>120</v>
      </c>
      <c r="S13" s="75"/>
      <c r="T13" s="75"/>
      <c r="U13" s="75"/>
      <c r="V13" s="75"/>
      <c r="W13" s="75"/>
      <c r="X13" s="75"/>
    </row>
    <row r="14" ht="15.75" customHeight="1" spans="1:24">
      <c r="A14" s="348" t="s">
        <v>2682</v>
      </c>
      <c r="B14" s="349"/>
      <c r="C14" s="350"/>
      <c r="D14" s="351"/>
      <c r="E14" s="351"/>
      <c r="F14" s="351"/>
      <c r="G14" s="351"/>
      <c r="H14" s="351"/>
      <c r="I14" s="351"/>
      <c r="J14" s="351"/>
      <c r="K14" s="351"/>
      <c r="L14" s="351"/>
      <c r="M14" s="351"/>
      <c r="N14" s="351"/>
      <c r="O14" s="351"/>
      <c r="P14" s="351"/>
      <c r="Q14" s="351"/>
      <c r="R14" s="351"/>
      <c r="S14" s="351"/>
      <c r="T14" s="351"/>
      <c r="U14" s="351"/>
      <c r="V14" s="351"/>
      <c r="W14" s="351"/>
      <c r="X14" s="351"/>
    </row>
  </sheetData>
  <mergeCells count="4">
    <mergeCell ref="A2:X2"/>
    <mergeCell ref="C4:X4"/>
    <mergeCell ref="A4:A6"/>
    <mergeCell ref="B4:B6"/>
  </mergeCells>
  <pageMargins left="0.08" right="0.08" top="0.61" bottom="0.49" header="0.32" footer="0.32"/>
  <pageSetup paperSize="9" scale="50" orientation="landscape"/>
  <headerFooter>
    <oddFooter>&amp;C&amp;P/&amp;N</oddFooter>
    <evenFooter>&amp;C&amp;P/&amp;N</even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I27" sqref="$A1:$XFD1048576"/>
    </sheetView>
  </sheetViews>
  <sheetFormatPr defaultColWidth="18" defaultRowHeight="14.25" customHeight="1" outlineLevelCol="6"/>
  <cols>
    <col min="1" max="1" width="12.25" style="34" customWidth="1"/>
    <col min="2" max="2" width="20.25" style="34" customWidth="1"/>
    <col min="3" max="16384" width="18" style="34"/>
  </cols>
  <sheetData>
    <row r="1" ht="19.5" customHeight="1" spans="1:7">
      <c r="A1" s="294" t="s">
        <v>2722</v>
      </c>
      <c r="F1" s="295"/>
      <c r="G1" s="295"/>
    </row>
    <row r="2" ht="24" customHeight="1" spans="1:7">
      <c r="A2" s="296" t="s">
        <v>2723</v>
      </c>
      <c r="B2" s="296"/>
      <c r="C2" s="296"/>
      <c r="D2" s="296"/>
      <c r="E2" s="296"/>
      <c r="F2" s="296"/>
      <c r="G2" s="296"/>
    </row>
    <row r="3" ht="19.5" customHeight="1" spans="1:7">
      <c r="A3" s="297"/>
      <c r="F3" s="298" t="s">
        <v>32</v>
      </c>
      <c r="G3" s="298"/>
    </row>
    <row r="4" ht="31.5" customHeight="1" spans="1:7">
      <c r="A4" s="299" t="s">
        <v>2724</v>
      </c>
      <c r="B4" s="300"/>
      <c r="C4" s="301" t="s">
        <v>2725</v>
      </c>
      <c r="D4" s="302" t="s">
        <v>2726</v>
      </c>
      <c r="E4" s="303" t="s">
        <v>36</v>
      </c>
      <c r="F4" s="304"/>
      <c r="G4" s="305"/>
    </row>
    <row r="5" ht="38.25" customHeight="1" spans="1:7">
      <c r="A5" s="306"/>
      <c r="B5" s="307"/>
      <c r="C5" s="308"/>
      <c r="D5" s="309"/>
      <c r="E5" s="310" t="s">
        <v>39</v>
      </c>
      <c r="F5" s="311" t="s">
        <v>40</v>
      </c>
      <c r="G5" s="311" t="s">
        <v>2616</v>
      </c>
    </row>
    <row r="6" ht="19.5" customHeight="1" spans="1:7">
      <c r="A6" s="312" t="s">
        <v>2727</v>
      </c>
      <c r="B6" s="313"/>
      <c r="C6" s="314">
        <v>5</v>
      </c>
      <c r="D6" s="315"/>
      <c r="E6" s="315">
        <v>11</v>
      </c>
      <c r="F6" s="316">
        <f t="shared" ref="F6:G11" si="0">IFERROR($E6/C6,"")</f>
        <v>2.2</v>
      </c>
      <c r="G6" s="316" t="str">
        <f t="shared" si="0"/>
        <v/>
      </c>
    </row>
    <row r="7" ht="19.5" customHeight="1" spans="1:7">
      <c r="A7" s="317" t="s">
        <v>2728</v>
      </c>
      <c r="B7" s="318" t="s">
        <v>2668</v>
      </c>
      <c r="C7" s="319">
        <f>SUM(C8:C9)</f>
        <v>461</v>
      </c>
      <c r="D7" s="320">
        <f>SUM(D8:D9)</f>
        <v>442</v>
      </c>
      <c r="E7" s="320">
        <f>SUM(E8:E9)</f>
        <v>453</v>
      </c>
      <c r="F7" s="321">
        <f t="shared" si="0"/>
        <v>0.982646420824295</v>
      </c>
      <c r="G7" s="321">
        <f t="shared" si="0"/>
        <v>1.02488687782805</v>
      </c>
    </row>
    <row r="8" ht="19.5" customHeight="1" spans="1:7">
      <c r="A8" s="317"/>
      <c r="B8" s="318" t="s">
        <v>2729</v>
      </c>
      <c r="C8" s="314">
        <v>80</v>
      </c>
      <c r="D8" s="322">
        <v>72</v>
      </c>
      <c r="E8" s="323">
        <v>78</v>
      </c>
      <c r="F8" s="321">
        <f t="shared" si="0"/>
        <v>0.975</v>
      </c>
      <c r="G8" s="321">
        <f t="shared" si="0"/>
        <v>1.08333333333333</v>
      </c>
    </row>
    <row r="9" ht="19.5" customHeight="1" spans="1:7">
      <c r="A9" s="317"/>
      <c r="B9" s="318" t="s">
        <v>2730</v>
      </c>
      <c r="C9" s="314">
        <v>381</v>
      </c>
      <c r="D9" s="322">
        <v>370</v>
      </c>
      <c r="E9" s="323">
        <v>375</v>
      </c>
      <c r="F9" s="321">
        <f t="shared" si="0"/>
        <v>0.984251968503937</v>
      </c>
      <c r="G9" s="321">
        <f t="shared" si="0"/>
        <v>1.01351351351351</v>
      </c>
    </row>
    <row r="10" ht="19.5" customHeight="1" spans="1:7">
      <c r="A10" s="312" t="s">
        <v>2731</v>
      </c>
      <c r="B10" s="313"/>
      <c r="C10" s="314">
        <v>202</v>
      </c>
      <c r="D10" s="322">
        <v>108</v>
      </c>
      <c r="E10" s="323">
        <v>196</v>
      </c>
      <c r="F10" s="321">
        <f t="shared" si="0"/>
        <v>0.97029702970297</v>
      </c>
      <c r="G10" s="321">
        <f t="shared" si="0"/>
        <v>1.81481481481481</v>
      </c>
    </row>
    <row r="11" ht="19.5" customHeight="1" spans="1:7">
      <c r="A11" s="324" t="s">
        <v>2630</v>
      </c>
      <c r="B11" s="325"/>
      <c r="C11" s="326">
        <f>SUM(C6:C7,C10)</f>
        <v>668</v>
      </c>
      <c r="D11" s="326">
        <f>SUM(D6:D7,D10)</f>
        <v>550</v>
      </c>
      <c r="E11" s="326">
        <f>SUM(E6:E7,E10)</f>
        <v>660</v>
      </c>
      <c r="F11" s="321">
        <f t="shared" si="0"/>
        <v>0.988023952095808</v>
      </c>
      <c r="G11" s="321">
        <f t="shared" si="0"/>
        <v>1.2</v>
      </c>
    </row>
  </sheetData>
  <mergeCells count="10">
    <mergeCell ref="A2:G2"/>
    <mergeCell ref="F3:G3"/>
    <mergeCell ref="E4:G4"/>
    <mergeCell ref="A6:B6"/>
    <mergeCell ref="A10:B10"/>
    <mergeCell ref="A11:B11"/>
    <mergeCell ref="A7:A9"/>
    <mergeCell ref="C4:C5"/>
    <mergeCell ref="D4:D5"/>
    <mergeCell ref="A4:B5"/>
  </mergeCells>
  <pageMargins left="0.74" right="0.74" top="0.78" bottom="0.78" header="0.32" footer="0.32"/>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1"/>
  <sheetViews>
    <sheetView topLeftCell="A267" workbookViewId="0">
      <selection activeCell="I297" sqref="$A1:$XFD1048576"/>
    </sheetView>
  </sheetViews>
  <sheetFormatPr defaultColWidth="8.75" defaultRowHeight="13.5" customHeight="1"/>
  <cols>
    <col min="1" max="1" width="9.875" style="34" customWidth="1"/>
    <col min="2" max="2" width="64.125" style="34" customWidth="1"/>
    <col min="3" max="4" width="11.375" style="34" customWidth="1"/>
    <col min="5" max="5" width="9.25" style="34" customWidth="1"/>
    <col min="6" max="7" width="10.75" style="34" customWidth="1"/>
    <col min="8" max="8" width="9.875" style="34" customWidth="1"/>
    <col min="9" max="9" width="64.125" style="34" customWidth="1"/>
    <col min="10" max="11" width="11.375" style="34" customWidth="1"/>
    <col min="12" max="12" width="9.25" style="34" customWidth="1"/>
    <col min="13" max="14" width="10.75" style="34" customWidth="1"/>
    <col min="15" max="16384" width="8.75" style="34"/>
  </cols>
  <sheetData>
    <row r="1" ht="14.25" customHeight="1" spans="1:14">
      <c r="A1" s="257" t="s">
        <v>2732</v>
      </c>
      <c r="B1" s="258"/>
      <c r="C1" s="259"/>
      <c r="D1" s="259"/>
      <c r="E1" s="259"/>
      <c r="F1" s="260"/>
      <c r="G1" s="260"/>
      <c r="H1" s="261"/>
      <c r="I1" s="261"/>
      <c r="J1" s="261"/>
      <c r="K1" s="261"/>
      <c r="L1" s="261"/>
      <c r="M1" s="261"/>
      <c r="N1" s="261"/>
    </row>
    <row r="2" ht="24" customHeight="1" spans="1:14">
      <c r="A2" s="262" t="s">
        <v>2733</v>
      </c>
      <c r="B2" s="262"/>
      <c r="C2" s="262"/>
      <c r="D2" s="262"/>
      <c r="E2" s="262"/>
      <c r="F2" s="262"/>
      <c r="G2" s="262"/>
      <c r="H2" s="262"/>
      <c r="I2" s="262"/>
      <c r="J2" s="262"/>
      <c r="K2" s="262"/>
      <c r="L2" s="262"/>
      <c r="M2" s="262"/>
      <c r="N2" s="262"/>
    </row>
    <row r="3" ht="14.25" customHeight="1" spans="1:14">
      <c r="A3" s="263"/>
      <c r="B3" s="261"/>
      <c r="C3" s="261"/>
      <c r="D3" s="261"/>
      <c r="E3" s="261"/>
      <c r="F3" s="261"/>
      <c r="G3" s="261"/>
      <c r="H3" s="261"/>
      <c r="I3" s="261"/>
      <c r="J3" s="261"/>
      <c r="K3" s="261"/>
      <c r="L3" s="261"/>
      <c r="M3" s="261"/>
      <c r="N3" s="285" t="s">
        <v>32</v>
      </c>
    </row>
    <row r="4" ht="28.5" customHeight="1" spans="1:14">
      <c r="A4" s="264" t="s">
        <v>2366</v>
      </c>
      <c r="B4" s="264"/>
      <c r="C4" s="264"/>
      <c r="D4" s="264"/>
      <c r="E4" s="264"/>
      <c r="F4" s="264"/>
      <c r="G4" s="264"/>
      <c r="H4" s="264" t="s">
        <v>2367</v>
      </c>
      <c r="I4" s="264"/>
      <c r="J4" s="264"/>
      <c r="K4" s="264"/>
      <c r="L4" s="264"/>
      <c r="M4" s="264"/>
      <c r="N4" s="264"/>
    </row>
    <row r="5" ht="19.5" customHeight="1" spans="1:14">
      <c r="A5" s="265" t="s">
        <v>37</v>
      </c>
      <c r="B5" s="266" t="s">
        <v>33</v>
      </c>
      <c r="C5" s="265" t="s">
        <v>2725</v>
      </c>
      <c r="D5" s="265" t="s">
        <v>2726</v>
      </c>
      <c r="E5" s="265" t="s">
        <v>36</v>
      </c>
      <c r="F5" s="265"/>
      <c r="G5" s="265"/>
      <c r="H5" s="265" t="s">
        <v>37</v>
      </c>
      <c r="I5" s="266" t="s">
        <v>33</v>
      </c>
      <c r="J5" s="265" t="s">
        <v>2725</v>
      </c>
      <c r="K5" s="265" t="s">
        <v>2726</v>
      </c>
      <c r="L5" s="265" t="s">
        <v>36</v>
      </c>
      <c r="M5" s="265"/>
      <c r="N5" s="265"/>
    </row>
    <row r="6" ht="60" customHeight="1" spans="1:14">
      <c r="A6" s="265"/>
      <c r="B6" s="267"/>
      <c r="C6" s="265"/>
      <c r="D6" s="265"/>
      <c r="E6" s="265" t="s">
        <v>39</v>
      </c>
      <c r="F6" s="268" t="s">
        <v>40</v>
      </c>
      <c r="G6" s="268" t="s">
        <v>2616</v>
      </c>
      <c r="H6" s="265"/>
      <c r="I6" s="267"/>
      <c r="J6" s="265"/>
      <c r="K6" s="265"/>
      <c r="L6" s="265" t="s">
        <v>39</v>
      </c>
      <c r="M6" s="268" t="s">
        <v>40</v>
      </c>
      <c r="N6" s="268" t="s">
        <v>2616</v>
      </c>
    </row>
    <row r="7" ht="17.25" customHeight="1" spans="1:14">
      <c r="A7" s="269" t="s">
        <v>2734</v>
      </c>
      <c r="B7" s="270" t="s">
        <v>2735</v>
      </c>
      <c r="C7" s="271">
        <f>SUM(C8,C10:C14,C20,C22,C25:C27,C29,C30:C31,C37)</f>
        <v>7651</v>
      </c>
      <c r="D7" s="271">
        <f>SUM(D8,D10:D14,D20,D22,D25:D27,D29,D30:D31,D37)</f>
        <v>6757</v>
      </c>
      <c r="E7" s="271">
        <f>SUM(E8,E10:E14,E20,E22,E25:E27,E29,E30:E31,E37)</f>
        <v>12950</v>
      </c>
      <c r="F7" s="272">
        <f t="shared" ref="F7:F56" si="0">IFERROR($E7/C7,)</f>
        <v>1.69258920402562</v>
      </c>
      <c r="G7" s="272">
        <f t="shared" ref="G7:G56" si="1">IFERROR($E7/D7,)</f>
        <v>1.91653100488382</v>
      </c>
      <c r="H7" s="269" t="s">
        <v>230</v>
      </c>
      <c r="I7" s="269" t="s">
        <v>231</v>
      </c>
      <c r="J7" s="271">
        <f t="shared" ref="J7:L7" si="2">SUM(J8)</f>
        <v>0</v>
      </c>
      <c r="K7" s="271">
        <f t="shared" si="2"/>
        <v>0</v>
      </c>
      <c r="L7" s="271">
        <f t="shared" si="2"/>
        <v>0</v>
      </c>
      <c r="M7" s="286">
        <f t="shared" ref="M7:M70" si="3">IFERROR($L7/J7,)</f>
        <v>0</v>
      </c>
      <c r="N7" s="286">
        <f t="shared" ref="N7:N70" si="4">IFERROR($L7/K7,)</f>
        <v>0</v>
      </c>
    </row>
    <row r="8" ht="17.25" customHeight="1" spans="1:14">
      <c r="A8" s="269" t="s">
        <v>2736</v>
      </c>
      <c r="B8" s="273" t="s">
        <v>2737</v>
      </c>
      <c r="C8" s="271">
        <f>SUM(C9)</f>
        <v>0</v>
      </c>
      <c r="D8" s="274">
        <f>SUM(D9)</f>
        <v>0</v>
      </c>
      <c r="E8" s="274">
        <f>SUM(E9)</f>
        <v>0</v>
      </c>
      <c r="F8" s="275">
        <f t="shared" si="0"/>
        <v>0</v>
      </c>
      <c r="G8" s="275">
        <f t="shared" si="1"/>
        <v>0</v>
      </c>
      <c r="H8" s="269" t="s">
        <v>2738</v>
      </c>
      <c r="I8" s="269" t="s">
        <v>2739</v>
      </c>
      <c r="J8" s="271">
        <f t="shared" ref="J8:L8" si="5">SUM(J9:J14)</f>
        <v>0</v>
      </c>
      <c r="K8" s="279">
        <f t="shared" si="5"/>
        <v>0</v>
      </c>
      <c r="L8" s="279">
        <f t="shared" si="5"/>
        <v>0</v>
      </c>
      <c r="M8" s="287">
        <f t="shared" si="3"/>
        <v>0</v>
      </c>
      <c r="N8" s="287">
        <f t="shared" si="4"/>
        <v>0</v>
      </c>
    </row>
    <row r="9" ht="17.25" customHeight="1" spans="1:14">
      <c r="A9" s="269" t="s">
        <v>2740</v>
      </c>
      <c r="B9" s="273" t="s">
        <v>2741</v>
      </c>
      <c r="C9" s="276"/>
      <c r="D9" s="277"/>
      <c r="E9" s="277"/>
      <c r="F9" s="275">
        <f t="shared" si="0"/>
        <v>0</v>
      </c>
      <c r="G9" s="275">
        <f t="shared" si="1"/>
        <v>0</v>
      </c>
      <c r="H9" s="269" t="s">
        <v>2742</v>
      </c>
      <c r="I9" s="269" t="s">
        <v>2743</v>
      </c>
      <c r="J9" s="276"/>
      <c r="K9" s="277"/>
      <c r="L9" s="277"/>
      <c r="M9" s="287">
        <f t="shared" si="3"/>
        <v>0</v>
      </c>
      <c r="N9" s="287">
        <f t="shared" si="4"/>
        <v>0</v>
      </c>
    </row>
    <row r="10" ht="17.25" customHeight="1" spans="1:14">
      <c r="A10" s="269" t="s">
        <v>2744</v>
      </c>
      <c r="B10" s="273" t="s">
        <v>2745</v>
      </c>
      <c r="C10" s="276"/>
      <c r="D10" s="277"/>
      <c r="E10" s="277"/>
      <c r="F10" s="275">
        <f t="shared" si="0"/>
        <v>0</v>
      </c>
      <c r="G10" s="275">
        <f t="shared" si="1"/>
        <v>0</v>
      </c>
      <c r="H10" s="269" t="s">
        <v>2746</v>
      </c>
      <c r="I10" s="269" t="s">
        <v>2747</v>
      </c>
      <c r="J10" s="276"/>
      <c r="K10" s="277"/>
      <c r="L10" s="277"/>
      <c r="M10" s="287">
        <f t="shared" si="3"/>
        <v>0</v>
      </c>
      <c r="N10" s="287">
        <f t="shared" si="4"/>
        <v>0</v>
      </c>
    </row>
    <row r="11" ht="17.25" customHeight="1" spans="1:14">
      <c r="A11" s="269" t="s">
        <v>2748</v>
      </c>
      <c r="B11" s="278" t="s">
        <v>2749</v>
      </c>
      <c r="C11" s="276"/>
      <c r="D11" s="277"/>
      <c r="E11" s="277"/>
      <c r="F11" s="275">
        <f t="shared" si="0"/>
        <v>0</v>
      </c>
      <c r="G11" s="275">
        <f t="shared" si="1"/>
        <v>0</v>
      </c>
      <c r="H11" s="269" t="s">
        <v>2750</v>
      </c>
      <c r="I11" s="269" t="s">
        <v>2751</v>
      </c>
      <c r="J11" s="276"/>
      <c r="K11" s="277"/>
      <c r="L11" s="277"/>
      <c r="M11" s="287">
        <f t="shared" si="3"/>
        <v>0</v>
      </c>
      <c r="N11" s="287">
        <f t="shared" si="4"/>
        <v>0</v>
      </c>
    </row>
    <row r="12" ht="17.25" customHeight="1" spans="1:14">
      <c r="A12" s="269" t="s">
        <v>2752</v>
      </c>
      <c r="B12" s="273" t="s">
        <v>2753</v>
      </c>
      <c r="C12" s="276">
        <v>300</v>
      </c>
      <c r="D12" s="277"/>
      <c r="E12" s="277"/>
      <c r="F12" s="275">
        <f t="shared" si="0"/>
        <v>0</v>
      </c>
      <c r="G12" s="275">
        <f t="shared" si="1"/>
        <v>0</v>
      </c>
      <c r="H12" s="269" t="s">
        <v>2754</v>
      </c>
      <c r="I12" s="269" t="s">
        <v>2755</v>
      </c>
      <c r="J12" s="276"/>
      <c r="K12" s="277"/>
      <c r="L12" s="277"/>
      <c r="M12" s="287">
        <f t="shared" si="3"/>
        <v>0</v>
      </c>
      <c r="N12" s="287">
        <f t="shared" si="4"/>
        <v>0</v>
      </c>
    </row>
    <row r="13" ht="17.25" customHeight="1" spans="1:14">
      <c r="A13" s="269" t="s">
        <v>2756</v>
      </c>
      <c r="B13" s="273" t="s">
        <v>2757</v>
      </c>
      <c r="C13" s="276"/>
      <c r="D13" s="277">
        <v>124</v>
      </c>
      <c r="E13" s="277"/>
      <c r="F13" s="275">
        <f t="shared" si="0"/>
        <v>0</v>
      </c>
      <c r="G13" s="275">
        <f t="shared" si="1"/>
        <v>0</v>
      </c>
      <c r="H13" s="269" t="s">
        <v>2758</v>
      </c>
      <c r="I13" s="269" t="s">
        <v>2759</v>
      </c>
      <c r="J13" s="276"/>
      <c r="K13" s="277"/>
      <c r="L13" s="277"/>
      <c r="M13" s="287">
        <f t="shared" si="3"/>
        <v>0</v>
      </c>
      <c r="N13" s="287">
        <f t="shared" si="4"/>
        <v>0</v>
      </c>
    </row>
    <row r="14" ht="17.25" customHeight="1" spans="1:14">
      <c r="A14" s="269" t="s">
        <v>2760</v>
      </c>
      <c r="B14" s="273" t="s">
        <v>2761</v>
      </c>
      <c r="C14" s="271">
        <f>SUM(C15:C19)</f>
        <v>6751</v>
      </c>
      <c r="D14" s="279">
        <f>SUM(D15:D19)</f>
        <v>5906</v>
      </c>
      <c r="E14" s="279">
        <f>SUM(E15:E19)</f>
        <v>12350</v>
      </c>
      <c r="F14" s="275">
        <f t="shared" si="0"/>
        <v>1.82935861353873</v>
      </c>
      <c r="G14" s="275">
        <f t="shared" si="1"/>
        <v>2.09109380291229</v>
      </c>
      <c r="H14" s="269" t="s">
        <v>2762</v>
      </c>
      <c r="I14" s="269" t="s">
        <v>2763</v>
      </c>
      <c r="J14" s="276"/>
      <c r="K14" s="277"/>
      <c r="L14" s="277"/>
      <c r="M14" s="287">
        <f t="shared" si="3"/>
        <v>0</v>
      </c>
      <c r="N14" s="287">
        <f t="shared" si="4"/>
        <v>0</v>
      </c>
    </row>
    <row r="15" ht="17.25" customHeight="1" spans="1:14">
      <c r="A15" s="269" t="s">
        <v>2764</v>
      </c>
      <c r="B15" s="273" t="s">
        <v>2765</v>
      </c>
      <c r="C15" s="276">
        <v>6751</v>
      </c>
      <c r="D15" s="276">
        <v>6433</v>
      </c>
      <c r="E15" s="276">
        <v>12350</v>
      </c>
      <c r="F15" s="275">
        <f t="shared" si="0"/>
        <v>1.82935861353873</v>
      </c>
      <c r="G15" s="275">
        <f t="shared" si="1"/>
        <v>1.91978859008239</v>
      </c>
      <c r="H15" s="269" t="s">
        <v>252</v>
      </c>
      <c r="I15" s="269" t="s">
        <v>253</v>
      </c>
      <c r="J15" s="271">
        <f t="shared" ref="J15:L15" si="6">SUM(J16,J22,J28)</f>
        <v>0</v>
      </c>
      <c r="K15" s="271">
        <f t="shared" si="6"/>
        <v>0</v>
      </c>
      <c r="L15" s="271">
        <f t="shared" si="6"/>
        <v>0</v>
      </c>
      <c r="M15" s="287">
        <f t="shared" si="3"/>
        <v>0</v>
      </c>
      <c r="N15" s="287">
        <f t="shared" si="4"/>
        <v>0</v>
      </c>
    </row>
    <row r="16" ht="17.25" customHeight="1" spans="1:14">
      <c r="A16" s="269" t="s">
        <v>2766</v>
      </c>
      <c r="B16" s="273" t="s">
        <v>2767</v>
      </c>
      <c r="C16" s="276"/>
      <c r="D16" s="276">
        <v>104</v>
      </c>
      <c r="E16" s="276"/>
      <c r="F16" s="275">
        <f t="shared" si="0"/>
        <v>0</v>
      </c>
      <c r="G16" s="275">
        <f t="shared" si="1"/>
        <v>0</v>
      </c>
      <c r="H16" s="269" t="s">
        <v>2768</v>
      </c>
      <c r="I16" s="269" t="s">
        <v>2769</v>
      </c>
      <c r="J16" s="271">
        <f t="shared" ref="J16:L16" si="7">SUM(J17:J21)</f>
        <v>0</v>
      </c>
      <c r="K16" s="271">
        <f t="shared" si="7"/>
        <v>0</v>
      </c>
      <c r="L16" s="271">
        <f t="shared" si="7"/>
        <v>0</v>
      </c>
      <c r="M16" s="287">
        <f t="shared" si="3"/>
        <v>0</v>
      </c>
      <c r="N16" s="287">
        <f t="shared" si="4"/>
        <v>0</v>
      </c>
    </row>
    <row r="17" ht="17.25" customHeight="1" spans="1:14">
      <c r="A17" s="269" t="s">
        <v>2770</v>
      </c>
      <c r="B17" s="273" t="s">
        <v>2771</v>
      </c>
      <c r="C17" s="276"/>
      <c r="D17" s="276"/>
      <c r="E17" s="276"/>
      <c r="F17" s="275">
        <f t="shared" si="0"/>
        <v>0</v>
      </c>
      <c r="G17" s="275">
        <f t="shared" si="1"/>
        <v>0</v>
      </c>
      <c r="H17" s="269" t="s">
        <v>2772</v>
      </c>
      <c r="I17" s="269" t="s">
        <v>2773</v>
      </c>
      <c r="J17" s="276"/>
      <c r="K17" s="277"/>
      <c r="L17" s="277"/>
      <c r="M17" s="287">
        <f t="shared" si="3"/>
        <v>0</v>
      </c>
      <c r="N17" s="287">
        <f t="shared" si="4"/>
        <v>0</v>
      </c>
    </row>
    <row r="18" ht="17.25" customHeight="1" spans="1:14">
      <c r="A18" s="269" t="s">
        <v>2774</v>
      </c>
      <c r="B18" s="273" t="s">
        <v>2775</v>
      </c>
      <c r="C18" s="276"/>
      <c r="D18" s="276">
        <v>-631</v>
      </c>
      <c r="E18" s="276"/>
      <c r="F18" s="275">
        <f t="shared" si="0"/>
        <v>0</v>
      </c>
      <c r="G18" s="275">
        <f t="shared" si="1"/>
        <v>0</v>
      </c>
      <c r="H18" s="269" t="s">
        <v>2776</v>
      </c>
      <c r="I18" s="269" t="s">
        <v>2777</v>
      </c>
      <c r="J18" s="276"/>
      <c r="K18" s="277"/>
      <c r="L18" s="277"/>
      <c r="M18" s="287">
        <f t="shared" si="3"/>
        <v>0</v>
      </c>
      <c r="N18" s="287">
        <f t="shared" si="4"/>
        <v>0</v>
      </c>
    </row>
    <row r="19" ht="17.25" customHeight="1" spans="1:14">
      <c r="A19" s="269" t="s">
        <v>2778</v>
      </c>
      <c r="B19" s="273" t="s">
        <v>2779</v>
      </c>
      <c r="C19" s="276"/>
      <c r="D19" s="276"/>
      <c r="E19" s="276"/>
      <c r="F19" s="275">
        <f t="shared" si="0"/>
        <v>0</v>
      </c>
      <c r="G19" s="275">
        <f t="shared" si="1"/>
        <v>0</v>
      </c>
      <c r="H19" s="269" t="s">
        <v>2780</v>
      </c>
      <c r="I19" s="269" t="s">
        <v>2781</v>
      </c>
      <c r="J19" s="276"/>
      <c r="K19" s="277"/>
      <c r="L19" s="277"/>
      <c r="M19" s="287">
        <f t="shared" si="3"/>
        <v>0</v>
      </c>
      <c r="N19" s="287">
        <f t="shared" si="4"/>
        <v>0</v>
      </c>
    </row>
    <row r="20" ht="17.25" customHeight="1" spans="1:14">
      <c r="A20" s="269" t="s">
        <v>2782</v>
      </c>
      <c r="B20" s="273" t="s">
        <v>2783</v>
      </c>
      <c r="C20" s="271">
        <f>SUM(C21)</f>
        <v>0</v>
      </c>
      <c r="D20" s="279">
        <f>SUM(D21)</f>
        <v>0</v>
      </c>
      <c r="E20" s="279">
        <f>SUM(E21)</f>
        <v>0</v>
      </c>
      <c r="F20" s="275">
        <f t="shared" si="0"/>
        <v>0</v>
      </c>
      <c r="G20" s="275">
        <f t="shared" si="1"/>
        <v>0</v>
      </c>
      <c r="H20" s="269" t="s">
        <v>2784</v>
      </c>
      <c r="I20" s="269" t="s">
        <v>2785</v>
      </c>
      <c r="J20" s="276"/>
      <c r="K20" s="277"/>
      <c r="L20" s="277"/>
      <c r="M20" s="287">
        <f t="shared" si="3"/>
        <v>0</v>
      </c>
      <c r="N20" s="287">
        <f t="shared" si="4"/>
        <v>0</v>
      </c>
    </row>
    <row r="21" ht="17.25" customHeight="1" spans="1:14">
      <c r="A21" s="269" t="s">
        <v>2786</v>
      </c>
      <c r="B21" s="273" t="s">
        <v>2787</v>
      </c>
      <c r="C21" s="276"/>
      <c r="D21" s="276"/>
      <c r="E21" s="276"/>
      <c r="F21" s="275">
        <f t="shared" si="0"/>
        <v>0</v>
      </c>
      <c r="G21" s="275">
        <f t="shared" si="1"/>
        <v>0</v>
      </c>
      <c r="H21" s="269" t="s">
        <v>2788</v>
      </c>
      <c r="I21" s="288" t="s">
        <v>2789</v>
      </c>
      <c r="J21" s="276"/>
      <c r="K21" s="277"/>
      <c r="L21" s="277"/>
      <c r="M21" s="287">
        <f t="shared" si="3"/>
        <v>0</v>
      </c>
      <c r="N21" s="287">
        <f t="shared" si="4"/>
        <v>0</v>
      </c>
    </row>
    <row r="22" ht="17.25" customHeight="1" spans="1:14">
      <c r="A22" s="269" t="s">
        <v>2790</v>
      </c>
      <c r="B22" s="273" t="s">
        <v>2791</v>
      </c>
      <c r="C22" s="271">
        <f>SUM(C23:C24)</f>
        <v>0</v>
      </c>
      <c r="D22" s="279">
        <f>SUM(D23:D24)</f>
        <v>0</v>
      </c>
      <c r="E22" s="279">
        <f>SUM(E23:E24)</f>
        <v>0</v>
      </c>
      <c r="F22" s="275">
        <f t="shared" si="0"/>
        <v>0</v>
      </c>
      <c r="G22" s="275">
        <f t="shared" si="1"/>
        <v>0</v>
      </c>
      <c r="H22" s="269" t="s">
        <v>2792</v>
      </c>
      <c r="I22" s="288" t="s">
        <v>2793</v>
      </c>
      <c r="J22" s="271">
        <f t="shared" ref="J22:L22" si="8">SUM(J23:J27)</f>
        <v>0</v>
      </c>
      <c r="K22" s="271">
        <f t="shared" si="8"/>
        <v>0</v>
      </c>
      <c r="L22" s="271">
        <f t="shared" si="8"/>
        <v>0</v>
      </c>
      <c r="M22" s="287">
        <f t="shared" si="3"/>
        <v>0</v>
      </c>
      <c r="N22" s="287">
        <f t="shared" si="4"/>
        <v>0</v>
      </c>
    </row>
    <row r="23" ht="17.25" customHeight="1" spans="1:14">
      <c r="A23" s="269" t="s">
        <v>2794</v>
      </c>
      <c r="B23" s="273" t="s">
        <v>2795</v>
      </c>
      <c r="C23" s="276"/>
      <c r="D23" s="276"/>
      <c r="E23" s="276"/>
      <c r="F23" s="275">
        <f t="shared" si="0"/>
        <v>0</v>
      </c>
      <c r="G23" s="275">
        <f t="shared" si="1"/>
        <v>0</v>
      </c>
      <c r="H23" s="269" t="s">
        <v>2796</v>
      </c>
      <c r="I23" s="269" t="s">
        <v>2797</v>
      </c>
      <c r="J23" s="276"/>
      <c r="K23" s="277"/>
      <c r="L23" s="277"/>
      <c r="M23" s="287">
        <f t="shared" si="3"/>
        <v>0</v>
      </c>
      <c r="N23" s="287">
        <f t="shared" si="4"/>
        <v>0</v>
      </c>
    </row>
    <row r="24" ht="17.25" customHeight="1" spans="1:14">
      <c r="A24" s="269" t="s">
        <v>2798</v>
      </c>
      <c r="B24" s="273" t="s">
        <v>2799</v>
      </c>
      <c r="C24" s="276"/>
      <c r="D24" s="276"/>
      <c r="E24" s="276"/>
      <c r="F24" s="275">
        <f t="shared" si="0"/>
        <v>0</v>
      </c>
      <c r="G24" s="275">
        <f t="shared" si="1"/>
        <v>0</v>
      </c>
      <c r="H24" s="269" t="s">
        <v>2800</v>
      </c>
      <c r="I24" s="269" t="s">
        <v>2801</v>
      </c>
      <c r="J24" s="276"/>
      <c r="K24" s="277"/>
      <c r="L24" s="277"/>
      <c r="M24" s="287">
        <f t="shared" si="3"/>
        <v>0</v>
      </c>
      <c r="N24" s="287">
        <f t="shared" si="4"/>
        <v>0</v>
      </c>
    </row>
    <row r="25" ht="17.25" customHeight="1" spans="1:14">
      <c r="A25" s="269" t="s">
        <v>2802</v>
      </c>
      <c r="B25" s="273" t="s">
        <v>2803</v>
      </c>
      <c r="C25" s="276">
        <v>500</v>
      </c>
      <c r="D25" s="276">
        <v>651</v>
      </c>
      <c r="E25" s="276">
        <v>500</v>
      </c>
      <c r="F25" s="275">
        <f t="shared" si="0"/>
        <v>1</v>
      </c>
      <c r="G25" s="275">
        <f t="shared" si="1"/>
        <v>0.768049155145929</v>
      </c>
      <c r="H25" s="269" t="s">
        <v>2804</v>
      </c>
      <c r="I25" s="269" t="s">
        <v>2805</v>
      </c>
      <c r="J25" s="276"/>
      <c r="K25" s="277"/>
      <c r="L25" s="277"/>
      <c r="M25" s="287">
        <f t="shared" si="3"/>
        <v>0</v>
      </c>
      <c r="N25" s="287">
        <f t="shared" si="4"/>
        <v>0</v>
      </c>
    </row>
    <row r="26" ht="17.25" customHeight="1" spans="1:14">
      <c r="A26" s="269" t="s">
        <v>2806</v>
      </c>
      <c r="B26" s="273" t="s">
        <v>2807</v>
      </c>
      <c r="C26" s="276"/>
      <c r="D26" s="276"/>
      <c r="E26" s="276"/>
      <c r="F26" s="275">
        <f t="shared" si="0"/>
        <v>0</v>
      </c>
      <c r="G26" s="275">
        <f t="shared" si="1"/>
        <v>0</v>
      </c>
      <c r="H26" s="269" t="s">
        <v>2808</v>
      </c>
      <c r="I26" s="269" t="s">
        <v>2809</v>
      </c>
      <c r="J26" s="276"/>
      <c r="K26" s="277"/>
      <c r="L26" s="277"/>
      <c r="M26" s="287">
        <f t="shared" si="3"/>
        <v>0</v>
      </c>
      <c r="N26" s="287">
        <f t="shared" si="4"/>
        <v>0</v>
      </c>
    </row>
    <row r="27" ht="17.25" customHeight="1" spans="1:14">
      <c r="A27" s="269" t="s">
        <v>2810</v>
      </c>
      <c r="B27" s="273" t="s">
        <v>2811</v>
      </c>
      <c r="C27" s="271">
        <f>SUM(C28)</f>
        <v>0</v>
      </c>
      <c r="D27" s="279">
        <f>SUM(D28)</f>
        <v>0</v>
      </c>
      <c r="E27" s="279">
        <f>SUM(E28)</f>
        <v>0</v>
      </c>
      <c r="F27" s="275">
        <f t="shared" si="0"/>
        <v>0</v>
      </c>
      <c r="G27" s="275">
        <f t="shared" si="1"/>
        <v>0</v>
      </c>
      <c r="H27" s="269" t="s">
        <v>2812</v>
      </c>
      <c r="I27" s="269" t="s">
        <v>2813</v>
      </c>
      <c r="J27" s="276"/>
      <c r="K27" s="277"/>
      <c r="L27" s="277"/>
      <c r="M27" s="287">
        <f t="shared" si="3"/>
        <v>0</v>
      </c>
      <c r="N27" s="287">
        <f t="shared" si="4"/>
        <v>0</v>
      </c>
    </row>
    <row r="28" ht="17.25" customHeight="1" spans="1:14">
      <c r="A28" s="269" t="s">
        <v>2814</v>
      </c>
      <c r="B28" s="273" t="s">
        <v>2815</v>
      </c>
      <c r="C28" s="276"/>
      <c r="D28" s="276"/>
      <c r="E28" s="276"/>
      <c r="F28" s="275">
        <f t="shared" si="0"/>
        <v>0</v>
      </c>
      <c r="G28" s="275">
        <f t="shared" si="1"/>
        <v>0</v>
      </c>
      <c r="H28" s="269" t="s">
        <v>2816</v>
      </c>
      <c r="I28" s="269" t="s">
        <v>2817</v>
      </c>
      <c r="J28" s="271">
        <f t="shared" ref="J28:L28" si="9">SUM(J29:J30)</f>
        <v>0</v>
      </c>
      <c r="K28" s="271">
        <f t="shared" si="9"/>
        <v>0</v>
      </c>
      <c r="L28" s="271">
        <f t="shared" si="9"/>
        <v>0</v>
      </c>
      <c r="M28" s="287">
        <f t="shared" si="3"/>
        <v>0</v>
      </c>
      <c r="N28" s="287">
        <f t="shared" si="4"/>
        <v>0</v>
      </c>
    </row>
    <row r="29" ht="17.25" customHeight="1" spans="1:14">
      <c r="A29" s="269" t="s">
        <v>2818</v>
      </c>
      <c r="B29" s="273" t="s">
        <v>2819</v>
      </c>
      <c r="C29" s="276"/>
      <c r="D29" s="276"/>
      <c r="E29" s="276"/>
      <c r="F29" s="275">
        <f t="shared" si="0"/>
        <v>0</v>
      </c>
      <c r="G29" s="275">
        <f t="shared" si="1"/>
        <v>0</v>
      </c>
      <c r="H29" s="269" t="s">
        <v>2820</v>
      </c>
      <c r="I29" s="269" t="s">
        <v>2821</v>
      </c>
      <c r="J29" s="276"/>
      <c r="K29" s="277"/>
      <c r="L29" s="277"/>
      <c r="M29" s="287">
        <f t="shared" si="3"/>
        <v>0</v>
      </c>
      <c r="N29" s="287">
        <f t="shared" si="4"/>
        <v>0</v>
      </c>
    </row>
    <row r="30" ht="17.25" customHeight="1" spans="1:14">
      <c r="A30" s="280" t="s">
        <v>2822</v>
      </c>
      <c r="B30" s="280" t="s">
        <v>2823</v>
      </c>
      <c r="C30" s="274">
        <v>100</v>
      </c>
      <c r="D30" s="274">
        <v>76</v>
      </c>
      <c r="E30" s="274">
        <v>100</v>
      </c>
      <c r="F30" s="275">
        <f t="shared" si="0"/>
        <v>1</v>
      </c>
      <c r="G30" s="275">
        <f t="shared" si="1"/>
        <v>1.31578947368421</v>
      </c>
      <c r="H30" s="269" t="s">
        <v>2824</v>
      </c>
      <c r="I30" s="269" t="s">
        <v>2825</v>
      </c>
      <c r="J30" s="276"/>
      <c r="K30" s="277"/>
      <c r="L30" s="277"/>
      <c r="M30" s="287">
        <f t="shared" si="3"/>
        <v>0</v>
      </c>
      <c r="N30" s="287">
        <f t="shared" si="4"/>
        <v>0</v>
      </c>
    </row>
    <row r="31" ht="17.25" customHeight="1" spans="1:14">
      <c r="A31" s="280" t="s">
        <v>2826</v>
      </c>
      <c r="B31" s="280" t="s">
        <v>2827</v>
      </c>
      <c r="C31" s="274">
        <f>SUM(C32:C36)</f>
        <v>0</v>
      </c>
      <c r="D31" s="281">
        <f>SUM(D32:D36)</f>
        <v>0</v>
      </c>
      <c r="E31" s="281">
        <f>SUM(E32:E36)</f>
        <v>0</v>
      </c>
      <c r="F31" s="275">
        <f t="shared" si="0"/>
        <v>0</v>
      </c>
      <c r="G31" s="275">
        <f t="shared" si="1"/>
        <v>0</v>
      </c>
      <c r="H31" s="280" t="s">
        <v>336</v>
      </c>
      <c r="I31" s="280" t="s">
        <v>337</v>
      </c>
      <c r="J31" s="274">
        <f t="shared" ref="J31:L31" si="10">SUM(J32,J37)</f>
        <v>0</v>
      </c>
      <c r="K31" s="274">
        <f t="shared" si="10"/>
        <v>0</v>
      </c>
      <c r="L31" s="274">
        <f t="shared" si="10"/>
        <v>0</v>
      </c>
      <c r="M31" s="287">
        <f t="shared" si="3"/>
        <v>0</v>
      </c>
      <c r="N31" s="287">
        <f t="shared" si="4"/>
        <v>0</v>
      </c>
    </row>
    <row r="32" ht="17.25" customHeight="1" spans="1:14">
      <c r="A32" s="280" t="s">
        <v>2828</v>
      </c>
      <c r="B32" s="280" t="s">
        <v>2829</v>
      </c>
      <c r="C32" s="274"/>
      <c r="D32" s="274"/>
      <c r="E32" s="274"/>
      <c r="F32" s="275">
        <f t="shared" si="0"/>
        <v>0</v>
      </c>
      <c r="G32" s="275">
        <f t="shared" si="1"/>
        <v>0</v>
      </c>
      <c r="H32" s="280" t="s">
        <v>2830</v>
      </c>
      <c r="I32" s="280" t="s">
        <v>2831</v>
      </c>
      <c r="J32" s="274">
        <f t="shared" ref="J32:L32" si="11">SUM(J33:J36)</f>
        <v>0</v>
      </c>
      <c r="K32" s="274">
        <f t="shared" si="11"/>
        <v>0</v>
      </c>
      <c r="L32" s="274">
        <f t="shared" si="11"/>
        <v>0</v>
      </c>
      <c r="M32" s="287">
        <f t="shared" si="3"/>
        <v>0</v>
      </c>
      <c r="N32" s="287">
        <f t="shared" si="4"/>
        <v>0</v>
      </c>
    </row>
    <row r="33" ht="17.25" customHeight="1" spans="1:14">
      <c r="A33" s="280" t="s">
        <v>2832</v>
      </c>
      <c r="B33" s="280" t="s">
        <v>2833</v>
      </c>
      <c r="C33" s="274"/>
      <c r="D33" s="274"/>
      <c r="E33" s="274"/>
      <c r="F33" s="275">
        <f t="shared" si="0"/>
        <v>0</v>
      </c>
      <c r="G33" s="275">
        <f t="shared" si="1"/>
        <v>0</v>
      </c>
      <c r="H33" s="280" t="s">
        <v>2834</v>
      </c>
      <c r="I33" s="280" t="s">
        <v>2835</v>
      </c>
      <c r="J33" s="274"/>
      <c r="K33" s="281"/>
      <c r="L33" s="281"/>
      <c r="M33" s="287">
        <f t="shared" si="3"/>
        <v>0</v>
      </c>
      <c r="N33" s="287">
        <f t="shared" si="4"/>
        <v>0</v>
      </c>
    </row>
    <row r="34" ht="17.25" customHeight="1" spans="1:14">
      <c r="A34" s="280" t="s">
        <v>2836</v>
      </c>
      <c r="B34" s="280" t="s">
        <v>2837</v>
      </c>
      <c r="C34" s="274"/>
      <c r="D34" s="274"/>
      <c r="E34" s="274"/>
      <c r="F34" s="275">
        <f t="shared" si="0"/>
        <v>0</v>
      </c>
      <c r="G34" s="275">
        <f t="shared" si="1"/>
        <v>0</v>
      </c>
      <c r="H34" s="280" t="s">
        <v>2838</v>
      </c>
      <c r="I34" s="280" t="s">
        <v>2839</v>
      </c>
      <c r="J34" s="274"/>
      <c r="K34" s="281"/>
      <c r="L34" s="281"/>
      <c r="M34" s="287">
        <f t="shared" si="3"/>
        <v>0</v>
      </c>
      <c r="N34" s="287">
        <f t="shared" si="4"/>
        <v>0</v>
      </c>
    </row>
    <row r="35" ht="17.25" customHeight="1" spans="1:14">
      <c r="A35" s="280" t="s">
        <v>2840</v>
      </c>
      <c r="B35" s="280" t="s">
        <v>2841</v>
      </c>
      <c r="C35" s="274"/>
      <c r="D35" s="274"/>
      <c r="E35" s="274"/>
      <c r="F35" s="275">
        <f t="shared" si="0"/>
        <v>0</v>
      </c>
      <c r="G35" s="275">
        <f t="shared" si="1"/>
        <v>0</v>
      </c>
      <c r="H35" s="280" t="s">
        <v>2842</v>
      </c>
      <c r="I35" s="280" t="s">
        <v>2843</v>
      </c>
      <c r="J35" s="274"/>
      <c r="K35" s="281"/>
      <c r="L35" s="281"/>
      <c r="M35" s="287">
        <f t="shared" si="3"/>
        <v>0</v>
      </c>
      <c r="N35" s="287">
        <f t="shared" si="4"/>
        <v>0</v>
      </c>
    </row>
    <row r="36" ht="17.25" customHeight="1" spans="1:14">
      <c r="A36" s="280" t="s">
        <v>2844</v>
      </c>
      <c r="B36" s="280" t="s">
        <v>2845</v>
      </c>
      <c r="C36" s="274"/>
      <c r="D36" s="274"/>
      <c r="E36" s="274"/>
      <c r="F36" s="275">
        <f t="shared" si="0"/>
        <v>0</v>
      </c>
      <c r="G36" s="275">
        <f t="shared" si="1"/>
        <v>0</v>
      </c>
      <c r="H36" s="280" t="s">
        <v>2846</v>
      </c>
      <c r="I36" s="280" t="s">
        <v>2847</v>
      </c>
      <c r="J36" s="274"/>
      <c r="K36" s="281"/>
      <c r="L36" s="281"/>
      <c r="M36" s="287">
        <f t="shared" si="3"/>
        <v>0</v>
      </c>
      <c r="N36" s="287">
        <f t="shared" si="4"/>
        <v>0</v>
      </c>
    </row>
    <row r="37" ht="17.25" customHeight="1" spans="1:14">
      <c r="A37" s="280" t="s">
        <v>2848</v>
      </c>
      <c r="B37" s="280" t="s">
        <v>2849</v>
      </c>
      <c r="C37" s="274"/>
      <c r="D37" s="274"/>
      <c r="E37" s="274"/>
      <c r="F37" s="275">
        <f t="shared" si="0"/>
        <v>0</v>
      </c>
      <c r="G37" s="275">
        <f t="shared" si="1"/>
        <v>0</v>
      </c>
      <c r="H37" s="280" t="s">
        <v>2850</v>
      </c>
      <c r="I37" s="280" t="s">
        <v>2851</v>
      </c>
      <c r="J37" s="274">
        <f t="shared" ref="J37:L37" si="12">SUM(J38:J41)</f>
        <v>0</v>
      </c>
      <c r="K37" s="274">
        <f t="shared" si="12"/>
        <v>0</v>
      </c>
      <c r="L37" s="274">
        <f t="shared" si="12"/>
        <v>0</v>
      </c>
      <c r="M37" s="287">
        <f t="shared" si="3"/>
        <v>0</v>
      </c>
      <c r="N37" s="287">
        <f t="shared" si="4"/>
        <v>0</v>
      </c>
    </row>
    <row r="38" ht="17.25" customHeight="1" spans="1:14">
      <c r="A38" s="280" t="s">
        <v>2852</v>
      </c>
      <c r="B38" s="280" t="s">
        <v>2853</v>
      </c>
      <c r="C38" s="274">
        <f>SUM(C39:C41,C45,C46:C50,C53,C54)</f>
        <v>0</v>
      </c>
      <c r="D38" s="281">
        <f>SUM(D39:D41,D45,D46:D50,D53,D54)</f>
        <v>623</v>
      </c>
      <c r="E38" s="281">
        <f>SUM(E39:E41,E45,E46:E50,E53,E54)</f>
        <v>0</v>
      </c>
      <c r="F38" s="275">
        <f t="shared" si="0"/>
        <v>0</v>
      </c>
      <c r="G38" s="275">
        <f t="shared" si="1"/>
        <v>0</v>
      </c>
      <c r="H38" s="280" t="s">
        <v>2854</v>
      </c>
      <c r="I38" s="280" t="s">
        <v>2855</v>
      </c>
      <c r="J38" s="274"/>
      <c r="K38" s="281"/>
      <c r="L38" s="281"/>
      <c r="M38" s="287">
        <f t="shared" si="3"/>
        <v>0</v>
      </c>
      <c r="N38" s="287">
        <f t="shared" si="4"/>
        <v>0</v>
      </c>
    </row>
    <row r="39" ht="17.25" customHeight="1" spans="1:14">
      <c r="A39" s="280" t="s">
        <v>2856</v>
      </c>
      <c r="B39" s="280" t="s">
        <v>2857</v>
      </c>
      <c r="C39" s="274"/>
      <c r="D39" s="274"/>
      <c r="E39" s="274"/>
      <c r="F39" s="275">
        <f t="shared" si="0"/>
        <v>0</v>
      </c>
      <c r="G39" s="275">
        <f t="shared" si="1"/>
        <v>0</v>
      </c>
      <c r="H39" s="280" t="s">
        <v>2858</v>
      </c>
      <c r="I39" s="280" t="s">
        <v>2859</v>
      </c>
      <c r="J39" s="274"/>
      <c r="K39" s="281"/>
      <c r="L39" s="281"/>
      <c r="M39" s="287">
        <f t="shared" si="3"/>
        <v>0</v>
      </c>
      <c r="N39" s="287">
        <f t="shared" si="4"/>
        <v>0</v>
      </c>
    </row>
    <row r="40" ht="17.25" customHeight="1" spans="1:14">
      <c r="A40" s="280" t="s">
        <v>2860</v>
      </c>
      <c r="B40" s="280" t="s">
        <v>2861</v>
      </c>
      <c r="C40" s="274"/>
      <c r="D40" s="274"/>
      <c r="E40" s="274"/>
      <c r="F40" s="275">
        <f t="shared" si="0"/>
        <v>0</v>
      </c>
      <c r="G40" s="275">
        <f t="shared" si="1"/>
        <v>0</v>
      </c>
      <c r="H40" s="280" t="s">
        <v>2862</v>
      </c>
      <c r="I40" s="280" t="s">
        <v>2863</v>
      </c>
      <c r="J40" s="274"/>
      <c r="K40" s="281"/>
      <c r="L40" s="281"/>
      <c r="M40" s="287">
        <f t="shared" si="3"/>
        <v>0</v>
      </c>
      <c r="N40" s="287">
        <f t="shared" si="4"/>
        <v>0</v>
      </c>
    </row>
    <row r="41" ht="17.25" customHeight="1" spans="1:14">
      <c r="A41" s="280" t="s">
        <v>2864</v>
      </c>
      <c r="B41" s="280" t="s">
        <v>2865</v>
      </c>
      <c r="C41" s="274">
        <f>SUM(C42:C44)</f>
        <v>0</v>
      </c>
      <c r="D41" s="281">
        <f>SUM(D42:D44)</f>
        <v>0</v>
      </c>
      <c r="E41" s="281">
        <f>SUM(E42:E44)</f>
        <v>0</v>
      </c>
      <c r="F41" s="275">
        <f t="shared" si="0"/>
        <v>0</v>
      </c>
      <c r="G41" s="275">
        <f t="shared" si="1"/>
        <v>0</v>
      </c>
      <c r="H41" s="280" t="s">
        <v>2866</v>
      </c>
      <c r="I41" s="280" t="s">
        <v>2867</v>
      </c>
      <c r="J41" s="274"/>
      <c r="K41" s="281"/>
      <c r="L41" s="281"/>
      <c r="M41" s="287">
        <f t="shared" si="3"/>
        <v>0</v>
      </c>
      <c r="N41" s="287">
        <f t="shared" si="4"/>
        <v>0</v>
      </c>
    </row>
    <row r="42" ht="17.25" customHeight="1" spans="1:14">
      <c r="A42" s="280" t="s">
        <v>2868</v>
      </c>
      <c r="B42" s="280" t="s">
        <v>2869</v>
      </c>
      <c r="C42" s="274"/>
      <c r="D42" s="274"/>
      <c r="E42" s="274"/>
      <c r="F42" s="275">
        <f t="shared" si="0"/>
        <v>0</v>
      </c>
      <c r="G42" s="275">
        <f t="shared" si="1"/>
        <v>0</v>
      </c>
      <c r="H42" s="280" t="s">
        <v>366</v>
      </c>
      <c r="I42" s="280" t="s">
        <v>367</v>
      </c>
      <c r="J42" s="274">
        <f t="shared" ref="J42:L42" si="13">SUM(J43,J59,J64,J70,J74,J78,J82,J88,J91,J63)</f>
        <v>108</v>
      </c>
      <c r="K42" s="274">
        <f t="shared" si="13"/>
        <v>3485</v>
      </c>
      <c r="L42" s="274">
        <f t="shared" si="13"/>
        <v>5112</v>
      </c>
      <c r="M42" s="287">
        <f t="shared" si="3"/>
        <v>47.3333333333333</v>
      </c>
      <c r="N42" s="287">
        <f t="shared" si="4"/>
        <v>1.46685796269727</v>
      </c>
    </row>
    <row r="43" ht="17.25" customHeight="1" spans="1:14">
      <c r="A43" s="280" t="s">
        <v>2870</v>
      </c>
      <c r="B43" s="280" t="s">
        <v>2871</v>
      </c>
      <c r="C43" s="274"/>
      <c r="D43" s="274"/>
      <c r="E43" s="274"/>
      <c r="F43" s="275">
        <f t="shared" si="0"/>
        <v>0</v>
      </c>
      <c r="G43" s="275">
        <f t="shared" si="1"/>
        <v>0</v>
      </c>
      <c r="H43" s="280" t="s">
        <v>2872</v>
      </c>
      <c r="I43" s="280" t="s">
        <v>2873</v>
      </c>
      <c r="J43" s="274">
        <f t="shared" ref="J43:L43" si="14">SUM(J44:J58)</f>
        <v>108</v>
      </c>
      <c r="K43" s="274">
        <f t="shared" si="14"/>
        <v>3385</v>
      </c>
      <c r="L43" s="274">
        <f t="shared" si="14"/>
        <v>5112</v>
      </c>
      <c r="M43" s="287">
        <f t="shared" si="3"/>
        <v>47.3333333333333</v>
      </c>
      <c r="N43" s="287">
        <f t="shared" si="4"/>
        <v>1.51019202363368</v>
      </c>
    </row>
    <row r="44" ht="17.25" customHeight="1" spans="1:14">
      <c r="A44" s="280" t="s">
        <v>2874</v>
      </c>
      <c r="B44" s="280" t="s">
        <v>2875</v>
      </c>
      <c r="C44" s="274"/>
      <c r="D44" s="274"/>
      <c r="E44" s="274"/>
      <c r="F44" s="275">
        <f t="shared" si="0"/>
        <v>0</v>
      </c>
      <c r="G44" s="275">
        <f t="shared" si="1"/>
        <v>0</v>
      </c>
      <c r="H44" s="280" t="s">
        <v>2876</v>
      </c>
      <c r="I44" s="280" t="s">
        <v>2877</v>
      </c>
      <c r="J44" s="274"/>
      <c r="K44" s="281">
        <v>1619</v>
      </c>
      <c r="L44" s="281">
        <v>4585</v>
      </c>
      <c r="M44" s="287">
        <f t="shared" si="3"/>
        <v>0</v>
      </c>
      <c r="N44" s="287">
        <f t="shared" si="4"/>
        <v>2.8319950586782</v>
      </c>
    </row>
    <row r="45" ht="17.25" customHeight="1" spans="1:14">
      <c r="A45" s="280" t="s">
        <v>2878</v>
      </c>
      <c r="B45" s="280" t="s">
        <v>2879</v>
      </c>
      <c r="C45" s="274"/>
      <c r="D45" s="274"/>
      <c r="E45" s="274"/>
      <c r="F45" s="275">
        <f t="shared" si="0"/>
        <v>0</v>
      </c>
      <c r="G45" s="275">
        <f t="shared" si="1"/>
        <v>0</v>
      </c>
      <c r="H45" s="280" t="s">
        <v>2880</v>
      </c>
      <c r="I45" s="280" t="s">
        <v>2881</v>
      </c>
      <c r="J45" s="274"/>
      <c r="K45" s="281"/>
      <c r="L45" s="281"/>
      <c r="M45" s="287">
        <f t="shared" si="3"/>
        <v>0</v>
      </c>
      <c r="N45" s="287">
        <f t="shared" si="4"/>
        <v>0</v>
      </c>
    </row>
    <row r="46" ht="17.25" customHeight="1" spans="1:14">
      <c r="A46" s="280" t="s">
        <v>2882</v>
      </c>
      <c r="B46" s="280" t="s">
        <v>2883</v>
      </c>
      <c r="C46" s="274"/>
      <c r="D46" s="274"/>
      <c r="E46" s="274"/>
      <c r="F46" s="275">
        <f t="shared" si="0"/>
        <v>0</v>
      </c>
      <c r="G46" s="275">
        <f t="shared" si="1"/>
        <v>0</v>
      </c>
      <c r="H46" s="280" t="s">
        <v>2884</v>
      </c>
      <c r="I46" s="280" t="s">
        <v>2885</v>
      </c>
      <c r="J46" s="274"/>
      <c r="K46" s="281"/>
      <c r="L46" s="281"/>
      <c r="M46" s="287">
        <f t="shared" si="3"/>
        <v>0</v>
      </c>
      <c r="N46" s="287">
        <f t="shared" si="4"/>
        <v>0</v>
      </c>
    </row>
    <row r="47" ht="17.25" customHeight="1" spans="1:14">
      <c r="A47" s="280" t="s">
        <v>2886</v>
      </c>
      <c r="B47" s="280" t="s">
        <v>2887</v>
      </c>
      <c r="C47" s="274"/>
      <c r="D47" s="274"/>
      <c r="E47" s="274"/>
      <c r="F47" s="275">
        <f t="shared" si="0"/>
        <v>0</v>
      </c>
      <c r="G47" s="275">
        <f t="shared" si="1"/>
        <v>0</v>
      </c>
      <c r="H47" s="280" t="s">
        <v>2888</v>
      </c>
      <c r="I47" s="280" t="s">
        <v>2889</v>
      </c>
      <c r="J47" s="274"/>
      <c r="K47" s="281"/>
      <c r="L47" s="281"/>
      <c r="M47" s="287">
        <f t="shared" si="3"/>
        <v>0</v>
      </c>
      <c r="N47" s="287">
        <f t="shared" si="4"/>
        <v>0</v>
      </c>
    </row>
    <row r="48" ht="17.25" customHeight="1" spans="1:14">
      <c r="A48" s="280" t="s">
        <v>2890</v>
      </c>
      <c r="B48" s="280" t="s">
        <v>2891</v>
      </c>
      <c r="C48" s="274"/>
      <c r="D48" s="274"/>
      <c r="E48" s="274"/>
      <c r="F48" s="275">
        <f t="shared" si="0"/>
        <v>0</v>
      </c>
      <c r="G48" s="275">
        <f t="shared" si="1"/>
        <v>0</v>
      </c>
      <c r="H48" s="280" t="s">
        <v>2892</v>
      </c>
      <c r="I48" s="280" t="s">
        <v>2893</v>
      </c>
      <c r="J48" s="274">
        <v>108</v>
      </c>
      <c r="K48" s="281">
        <v>408</v>
      </c>
      <c r="L48" s="281">
        <v>210</v>
      </c>
      <c r="M48" s="287">
        <f t="shared" si="3"/>
        <v>1.94444444444444</v>
      </c>
      <c r="N48" s="287">
        <f t="shared" si="4"/>
        <v>0.514705882352941</v>
      </c>
    </row>
    <row r="49" ht="17.25" customHeight="1" spans="1:14">
      <c r="A49" s="280" t="s">
        <v>2894</v>
      </c>
      <c r="B49" s="280" t="s">
        <v>2895</v>
      </c>
      <c r="C49" s="274"/>
      <c r="D49" s="274"/>
      <c r="E49" s="274"/>
      <c r="F49" s="275">
        <f t="shared" si="0"/>
        <v>0</v>
      </c>
      <c r="G49" s="275">
        <f t="shared" si="1"/>
        <v>0</v>
      </c>
      <c r="H49" s="280" t="s">
        <v>2896</v>
      </c>
      <c r="I49" s="280" t="s">
        <v>2897</v>
      </c>
      <c r="J49" s="274"/>
      <c r="K49" s="281"/>
      <c r="L49" s="281"/>
      <c r="M49" s="287">
        <f t="shared" si="3"/>
        <v>0</v>
      </c>
      <c r="N49" s="287">
        <f t="shared" si="4"/>
        <v>0</v>
      </c>
    </row>
    <row r="50" ht="15.75" customHeight="1" spans="1:14">
      <c r="A50" s="280" t="s">
        <v>2898</v>
      </c>
      <c r="B50" s="280" t="s">
        <v>2899</v>
      </c>
      <c r="C50" s="274">
        <f>SUM(C51:C52)</f>
        <v>0</v>
      </c>
      <c r="D50" s="281">
        <f>SUM(D51:D52)</f>
        <v>0</v>
      </c>
      <c r="E50" s="281">
        <f>SUM(E51:E52)</f>
        <v>0</v>
      </c>
      <c r="F50" s="275">
        <f t="shared" si="0"/>
        <v>0</v>
      </c>
      <c r="G50" s="275">
        <f t="shared" si="1"/>
        <v>0</v>
      </c>
      <c r="H50" s="280" t="s">
        <v>2900</v>
      </c>
      <c r="I50" s="280" t="s">
        <v>2901</v>
      </c>
      <c r="J50" s="274"/>
      <c r="K50" s="281"/>
      <c r="L50" s="281"/>
      <c r="M50" s="287">
        <f t="shared" si="3"/>
        <v>0</v>
      </c>
      <c r="N50" s="287">
        <f t="shared" si="4"/>
        <v>0</v>
      </c>
    </row>
    <row r="51" ht="17.25" customHeight="1" spans="1:14">
      <c r="A51" s="280" t="s">
        <v>2902</v>
      </c>
      <c r="B51" s="280" t="s">
        <v>2903</v>
      </c>
      <c r="C51" s="274"/>
      <c r="D51" s="274"/>
      <c r="E51" s="274"/>
      <c r="F51" s="275">
        <f t="shared" si="0"/>
        <v>0</v>
      </c>
      <c r="G51" s="275">
        <f t="shared" si="1"/>
        <v>0</v>
      </c>
      <c r="H51" s="280" t="s">
        <v>2904</v>
      </c>
      <c r="I51" s="280" t="s">
        <v>2905</v>
      </c>
      <c r="J51" s="274"/>
      <c r="K51" s="281"/>
      <c r="L51" s="281"/>
      <c r="M51" s="287">
        <f t="shared" si="3"/>
        <v>0</v>
      </c>
      <c r="N51" s="287">
        <f t="shared" si="4"/>
        <v>0</v>
      </c>
    </row>
    <row r="52" ht="17.25" customHeight="1" spans="1:14">
      <c r="A52" s="280" t="s">
        <v>2906</v>
      </c>
      <c r="B52" s="280" t="s">
        <v>2907</v>
      </c>
      <c r="C52" s="274"/>
      <c r="D52" s="274"/>
      <c r="E52" s="274"/>
      <c r="F52" s="275">
        <f t="shared" si="0"/>
        <v>0</v>
      </c>
      <c r="G52" s="275">
        <f t="shared" si="1"/>
        <v>0</v>
      </c>
      <c r="H52" s="280" t="s">
        <v>2908</v>
      </c>
      <c r="I52" s="280" t="s">
        <v>2909</v>
      </c>
      <c r="J52" s="274"/>
      <c r="K52" s="281"/>
      <c r="L52" s="281"/>
      <c r="M52" s="287">
        <f t="shared" si="3"/>
        <v>0</v>
      </c>
      <c r="N52" s="287">
        <f t="shared" si="4"/>
        <v>0</v>
      </c>
    </row>
    <row r="53" ht="17.25" customHeight="1" spans="1:14">
      <c r="A53" s="280" t="s">
        <v>2910</v>
      </c>
      <c r="B53" s="280" t="s">
        <v>2911</v>
      </c>
      <c r="C53" s="274"/>
      <c r="D53" s="274"/>
      <c r="E53" s="274"/>
      <c r="F53" s="275">
        <f t="shared" si="0"/>
        <v>0</v>
      </c>
      <c r="G53" s="275">
        <f t="shared" si="1"/>
        <v>0</v>
      </c>
      <c r="H53" s="280" t="s">
        <v>2912</v>
      </c>
      <c r="I53" s="280" t="s">
        <v>2913</v>
      </c>
      <c r="J53" s="274"/>
      <c r="K53" s="281">
        <v>200</v>
      </c>
      <c r="L53" s="281">
        <v>200</v>
      </c>
      <c r="M53" s="287">
        <f t="shared" si="3"/>
        <v>0</v>
      </c>
      <c r="N53" s="287">
        <f t="shared" si="4"/>
        <v>1</v>
      </c>
    </row>
    <row r="54" ht="17.25" customHeight="1" spans="1:14">
      <c r="A54" s="280" t="s">
        <v>2914</v>
      </c>
      <c r="B54" s="280" t="s">
        <v>2915</v>
      </c>
      <c r="C54" s="274">
        <f>SUM(C55:C56)</f>
        <v>0</v>
      </c>
      <c r="D54" s="281">
        <f>SUM(D55:D56)</f>
        <v>623</v>
      </c>
      <c r="E54" s="281">
        <f>SUM(E55:E56)</f>
        <v>0</v>
      </c>
      <c r="F54" s="275">
        <f t="shared" si="0"/>
        <v>0</v>
      </c>
      <c r="G54" s="275">
        <f t="shared" si="1"/>
        <v>0</v>
      </c>
      <c r="H54" s="280" t="s">
        <v>2916</v>
      </c>
      <c r="I54" s="280" t="s">
        <v>2188</v>
      </c>
      <c r="J54" s="274"/>
      <c r="K54" s="281"/>
      <c r="L54" s="281"/>
      <c r="M54" s="287">
        <f t="shared" si="3"/>
        <v>0</v>
      </c>
      <c r="N54" s="287">
        <f t="shared" si="4"/>
        <v>0</v>
      </c>
    </row>
    <row r="55" ht="17.25" customHeight="1" spans="1:14">
      <c r="A55" s="280" t="s">
        <v>2917</v>
      </c>
      <c r="B55" s="280" t="s">
        <v>2918</v>
      </c>
      <c r="C55" s="274"/>
      <c r="D55" s="274">
        <v>623</v>
      </c>
      <c r="E55" s="274"/>
      <c r="F55" s="275">
        <f t="shared" si="0"/>
        <v>0</v>
      </c>
      <c r="G55" s="275">
        <f t="shared" si="1"/>
        <v>0</v>
      </c>
      <c r="H55" s="280" t="s">
        <v>2919</v>
      </c>
      <c r="I55" s="280" t="s">
        <v>2920</v>
      </c>
      <c r="J55" s="274"/>
      <c r="K55" s="281">
        <v>1145</v>
      </c>
      <c r="L55" s="281">
        <v>109</v>
      </c>
      <c r="M55" s="287">
        <f t="shared" si="3"/>
        <v>0</v>
      </c>
      <c r="N55" s="287">
        <f t="shared" si="4"/>
        <v>0.0951965065502183</v>
      </c>
    </row>
    <row r="56" ht="17.25" customHeight="1" spans="1:14">
      <c r="A56" s="280" t="s">
        <v>2921</v>
      </c>
      <c r="B56" s="280" t="s">
        <v>2915</v>
      </c>
      <c r="C56" s="274"/>
      <c r="D56" s="274"/>
      <c r="E56" s="274"/>
      <c r="F56" s="275">
        <f t="shared" si="0"/>
        <v>0</v>
      </c>
      <c r="G56" s="275">
        <f t="shared" si="1"/>
        <v>0</v>
      </c>
      <c r="H56" s="280" t="s">
        <v>2922</v>
      </c>
      <c r="I56" s="280" t="s">
        <v>2923</v>
      </c>
      <c r="J56" s="274"/>
      <c r="K56" s="281"/>
      <c r="L56" s="281"/>
      <c r="M56" s="287">
        <f t="shared" si="3"/>
        <v>0</v>
      </c>
      <c r="N56" s="287">
        <f t="shared" si="4"/>
        <v>0</v>
      </c>
    </row>
    <row r="57" ht="17.25" customHeight="1" spans="1:14">
      <c r="A57" s="179"/>
      <c r="B57" s="179"/>
      <c r="C57" s="179"/>
      <c r="D57" s="179"/>
      <c r="E57" s="179"/>
      <c r="F57" s="179"/>
      <c r="G57" s="179"/>
      <c r="H57" s="280" t="s">
        <v>2924</v>
      </c>
      <c r="I57" s="280" t="s">
        <v>2925</v>
      </c>
      <c r="J57" s="274"/>
      <c r="K57" s="281">
        <v>13</v>
      </c>
      <c r="L57" s="281">
        <v>8</v>
      </c>
      <c r="M57" s="287">
        <f t="shared" si="3"/>
        <v>0</v>
      </c>
      <c r="N57" s="287">
        <f t="shared" si="4"/>
        <v>0.615384615384615</v>
      </c>
    </row>
    <row r="58" ht="17.25" customHeight="1" spans="1:14">
      <c r="A58" s="179"/>
      <c r="B58" s="179"/>
      <c r="C58" s="179"/>
      <c r="D58" s="179"/>
      <c r="E58" s="179"/>
      <c r="F58" s="179"/>
      <c r="G58" s="179"/>
      <c r="H58" s="280" t="s">
        <v>2926</v>
      </c>
      <c r="I58" s="280" t="s">
        <v>2927</v>
      </c>
      <c r="J58" s="274"/>
      <c r="K58" s="281"/>
      <c r="L58" s="281"/>
      <c r="M58" s="287">
        <f t="shared" si="3"/>
        <v>0</v>
      </c>
      <c r="N58" s="287">
        <f t="shared" si="4"/>
        <v>0</v>
      </c>
    </row>
    <row r="59" ht="17.25" customHeight="1" spans="1:14">
      <c r="A59" s="269"/>
      <c r="B59" s="269"/>
      <c r="C59" s="282"/>
      <c r="D59" s="283"/>
      <c r="E59" s="283"/>
      <c r="F59" s="284"/>
      <c r="G59" s="284"/>
      <c r="H59" s="280" t="s">
        <v>2928</v>
      </c>
      <c r="I59" s="280" t="s">
        <v>2929</v>
      </c>
      <c r="J59" s="274">
        <f t="shared" ref="J59:L59" si="15">SUM(J60:J62)</f>
        <v>0</v>
      </c>
      <c r="K59" s="274">
        <f t="shared" si="15"/>
        <v>0</v>
      </c>
      <c r="L59" s="274">
        <f t="shared" si="15"/>
        <v>0</v>
      </c>
      <c r="M59" s="287">
        <f t="shared" si="3"/>
        <v>0</v>
      </c>
      <c r="N59" s="287">
        <f t="shared" si="4"/>
        <v>0</v>
      </c>
    </row>
    <row r="60" ht="17.25" customHeight="1" spans="1:14">
      <c r="A60" s="269"/>
      <c r="B60" s="269"/>
      <c r="C60" s="282"/>
      <c r="D60" s="283"/>
      <c r="E60" s="283"/>
      <c r="F60" s="284"/>
      <c r="G60" s="284"/>
      <c r="H60" s="280" t="s">
        <v>2930</v>
      </c>
      <c r="I60" s="280" t="s">
        <v>2877</v>
      </c>
      <c r="J60" s="274"/>
      <c r="K60" s="281"/>
      <c r="L60" s="281"/>
      <c r="M60" s="287">
        <f t="shared" si="3"/>
        <v>0</v>
      </c>
      <c r="N60" s="287">
        <f t="shared" si="4"/>
        <v>0</v>
      </c>
    </row>
    <row r="61" ht="17.25" customHeight="1" spans="1:14">
      <c r="A61" s="269"/>
      <c r="B61" s="269"/>
      <c r="C61" s="282"/>
      <c r="D61" s="283"/>
      <c r="E61" s="283"/>
      <c r="F61" s="284"/>
      <c r="G61" s="284"/>
      <c r="H61" s="280" t="s">
        <v>2931</v>
      </c>
      <c r="I61" s="280" t="s">
        <v>2881</v>
      </c>
      <c r="J61" s="274"/>
      <c r="K61" s="281"/>
      <c r="L61" s="281"/>
      <c r="M61" s="287">
        <f t="shared" si="3"/>
        <v>0</v>
      </c>
      <c r="N61" s="287">
        <f t="shared" si="4"/>
        <v>0</v>
      </c>
    </row>
    <row r="62" ht="17.25" customHeight="1" spans="1:14">
      <c r="A62" s="269"/>
      <c r="B62" s="269"/>
      <c r="C62" s="282"/>
      <c r="D62" s="283"/>
      <c r="E62" s="283"/>
      <c r="F62" s="284"/>
      <c r="G62" s="284"/>
      <c r="H62" s="280" t="s">
        <v>2932</v>
      </c>
      <c r="I62" s="280" t="s">
        <v>2933</v>
      </c>
      <c r="J62" s="274"/>
      <c r="K62" s="281"/>
      <c r="L62" s="281"/>
      <c r="M62" s="287">
        <f t="shared" si="3"/>
        <v>0</v>
      </c>
      <c r="N62" s="287">
        <f t="shared" si="4"/>
        <v>0</v>
      </c>
    </row>
    <row r="63" ht="17.25" customHeight="1" spans="1:14">
      <c r="A63" s="269"/>
      <c r="B63" s="269"/>
      <c r="C63" s="282"/>
      <c r="D63" s="283"/>
      <c r="E63" s="283"/>
      <c r="F63" s="284"/>
      <c r="G63" s="284"/>
      <c r="H63" s="280" t="s">
        <v>2934</v>
      </c>
      <c r="I63" s="280" t="s">
        <v>2935</v>
      </c>
      <c r="J63" s="274"/>
      <c r="K63" s="281"/>
      <c r="L63" s="281"/>
      <c r="M63" s="287">
        <f t="shared" si="3"/>
        <v>0</v>
      </c>
      <c r="N63" s="287">
        <f t="shared" si="4"/>
        <v>0</v>
      </c>
    </row>
    <row r="64" ht="17.25" customHeight="1" spans="1:14">
      <c r="A64" s="269"/>
      <c r="B64" s="269"/>
      <c r="C64" s="282"/>
      <c r="D64" s="283"/>
      <c r="E64" s="283"/>
      <c r="F64" s="284"/>
      <c r="G64" s="284"/>
      <c r="H64" s="280" t="s">
        <v>2936</v>
      </c>
      <c r="I64" s="280" t="s">
        <v>2937</v>
      </c>
      <c r="J64" s="274">
        <f t="shared" ref="J64:L64" si="16">SUM(J65:J69)</f>
        <v>0</v>
      </c>
      <c r="K64" s="274">
        <f t="shared" si="16"/>
        <v>100</v>
      </c>
      <c r="L64" s="274">
        <f t="shared" si="16"/>
        <v>0</v>
      </c>
      <c r="M64" s="287">
        <f t="shared" si="3"/>
        <v>0</v>
      </c>
      <c r="N64" s="287">
        <f t="shared" si="4"/>
        <v>0</v>
      </c>
    </row>
    <row r="65" ht="17.25" customHeight="1" spans="1:14">
      <c r="A65" s="269"/>
      <c r="B65" s="269"/>
      <c r="C65" s="282"/>
      <c r="D65" s="283"/>
      <c r="E65" s="283"/>
      <c r="F65" s="284"/>
      <c r="G65" s="284"/>
      <c r="H65" s="280" t="s">
        <v>2938</v>
      </c>
      <c r="I65" s="280" t="s">
        <v>2939</v>
      </c>
      <c r="J65" s="274"/>
      <c r="K65" s="281"/>
      <c r="L65" s="281"/>
      <c r="M65" s="287">
        <f t="shared" si="3"/>
        <v>0</v>
      </c>
      <c r="N65" s="287">
        <f t="shared" si="4"/>
        <v>0</v>
      </c>
    </row>
    <row r="66" ht="17.25" customHeight="1" spans="1:14">
      <c r="A66" s="269"/>
      <c r="B66" s="269"/>
      <c r="C66" s="282"/>
      <c r="D66" s="283"/>
      <c r="E66" s="283"/>
      <c r="F66" s="284"/>
      <c r="G66" s="284"/>
      <c r="H66" s="280" t="s">
        <v>2940</v>
      </c>
      <c r="I66" s="280" t="s">
        <v>2941</v>
      </c>
      <c r="J66" s="274"/>
      <c r="K66" s="281"/>
      <c r="L66" s="281"/>
      <c r="M66" s="287">
        <f t="shared" si="3"/>
        <v>0</v>
      </c>
      <c r="N66" s="287">
        <f t="shared" si="4"/>
        <v>0</v>
      </c>
    </row>
    <row r="67" ht="17.25" customHeight="1" spans="1:14">
      <c r="A67" s="269"/>
      <c r="B67" s="269"/>
      <c r="C67" s="282"/>
      <c r="D67" s="283"/>
      <c r="E67" s="283"/>
      <c r="F67" s="284"/>
      <c r="G67" s="284"/>
      <c r="H67" s="280" t="s">
        <v>2942</v>
      </c>
      <c r="I67" s="280" t="s">
        <v>2943</v>
      </c>
      <c r="J67" s="274"/>
      <c r="K67" s="281"/>
      <c r="L67" s="281"/>
      <c r="M67" s="287">
        <f t="shared" si="3"/>
        <v>0</v>
      </c>
      <c r="N67" s="287">
        <f t="shared" si="4"/>
        <v>0</v>
      </c>
    </row>
    <row r="68" ht="17.25" customHeight="1" spans="1:14">
      <c r="A68" s="269"/>
      <c r="B68" s="269"/>
      <c r="C68" s="282"/>
      <c r="D68" s="283"/>
      <c r="E68" s="283"/>
      <c r="F68" s="284"/>
      <c r="G68" s="284"/>
      <c r="H68" s="280" t="s">
        <v>2944</v>
      </c>
      <c r="I68" s="280" t="s">
        <v>2945</v>
      </c>
      <c r="J68" s="274"/>
      <c r="K68" s="281"/>
      <c r="L68" s="281"/>
      <c r="M68" s="287">
        <f t="shared" si="3"/>
        <v>0</v>
      </c>
      <c r="N68" s="287">
        <f t="shared" si="4"/>
        <v>0</v>
      </c>
    </row>
    <row r="69" ht="17.25" customHeight="1" spans="1:14">
      <c r="A69" s="269"/>
      <c r="B69" s="269"/>
      <c r="C69" s="282"/>
      <c r="D69" s="283"/>
      <c r="E69" s="283"/>
      <c r="F69" s="284"/>
      <c r="G69" s="284"/>
      <c r="H69" s="280" t="s">
        <v>2946</v>
      </c>
      <c r="I69" s="280" t="s">
        <v>2947</v>
      </c>
      <c r="J69" s="274"/>
      <c r="K69" s="281">
        <v>100</v>
      </c>
      <c r="L69" s="281"/>
      <c r="M69" s="287">
        <f t="shared" si="3"/>
        <v>0</v>
      </c>
      <c r="N69" s="287">
        <f t="shared" si="4"/>
        <v>0</v>
      </c>
    </row>
    <row r="70" ht="17.25" customHeight="1" spans="1:14">
      <c r="A70" s="269"/>
      <c r="B70" s="269"/>
      <c r="C70" s="282"/>
      <c r="D70" s="283"/>
      <c r="E70" s="283"/>
      <c r="F70" s="284"/>
      <c r="G70" s="284"/>
      <c r="H70" s="280" t="s">
        <v>2948</v>
      </c>
      <c r="I70" s="280" t="s">
        <v>2949</v>
      </c>
      <c r="J70" s="274">
        <f t="shared" ref="J70:L70" si="17">SUM(J71:J73)</f>
        <v>0</v>
      </c>
      <c r="K70" s="274">
        <f t="shared" si="17"/>
        <v>0</v>
      </c>
      <c r="L70" s="274">
        <f t="shared" si="17"/>
        <v>0</v>
      </c>
      <c r="M70" s="287">
        <f t="shared" si="3"/>
        <v>0</v>
      </c>
      <c r="N70" s="287">
        <f t="shared" si="4"/>
        <v>0</v>
      </c>
    </row>
    <row r="71" ht="17.25" customHeight="1" spans="1:14">
      <c r="A71" s="269"/>
      <c r="B71" s="269"/>
      <c r="C71" s="282"/>
      <c r="D71" s="283"/>
      <c r="E71" s="283"/>
      <c r="F71" s="284"/>
      <c r="G71" s="284"/>
      <c r="H71" s="280" t="s">
        <v>2950</v>
      </c>
      <c r="I71" s="280" t="s">
        <v>2951</v>
      </c>
      <c r="J71" s="274"/>
      <c r="K71" s="281"/>
      <c r="L71" s="281"/>
      <c r="M71" s="287">
        <f t="shared" ref="M71:M134" si="18">IFERROR($L71/J71,)</f>
        <v>0</v>
      </c>
      <c r="N71" s="287">
        <f t="shared" ref="N71:N134" si="19">IFERROR($L71/K71,)</f>
        <v>0</v>
      </c>
    </row>
    <row r="72" ht="17.25" customHeight="1" spans="1:14">
      <c r="A72" s="269"/>
      <c r="B72" s="269"/>
      <c r="C72" s="282"/>
      <c r="D72" s="283"/>
      <c r="E72" s="283"/>
      <c r="F72" s="284"/>
      <c r="G72" s="284"/>
      <c r="H72" s="280" t="s">
        <v>2952</v>
      </c>
      <c r="I72" s="280" t="s">
        <v>2953</v>
      </c>
      <c r="J72" s="274"/>
      <c r="K72" s="281"/>
      <c r="L72" s="281"/>
      <c r="M72" s="287">
        <f t="shared" si="18"/>
        <v>0</v>
      </c>
      <c r="N72" s="287">
        <f t="shared" si="19"/>
        <v>0</v>
      </c>
    </row>
    <row r="73" ht="17.25" customHeight="1" spans="1:14">
      <c r="A73" s="269"/>
      <c r="B73" s="269"/>
      <c r="C73" s="282"/>
      <c r="D73" s="283"/>
      <c r="E73" s="283"/>
      <c r="F73" s="284"/>
      <c r="G73" s="284"/>
      <c r="H73" s="280" t="s">
        <v>2954</v>
      </c>
      <c r="I73" s="280" t="s">
        <v>2955</v>
      </c>
      <c r="J73" s="274"/>
      <c r="K73" s="281"/>
      <c r="L73" s="281"/>
      <c r="M73" s="287">
        <f t="shared" si="18"/>
        <v>0</v>
      </c>
      <c r="N73" s="287">
        <f t="shared" si="19"/>
        <v>0</v>
      </c>
    </row>
    <row r="74" ht="17.25" customHeight="1" spans="1:14">
      <c r="A74" s="269"/>
      <c r="B74" s="269"/>
      <c r="C74" s="282"/>
      <c r="D74" s="283"/>
      <c r="E74" s="283"/>
      <c r="F74" s="284"/>
      <c r="G74" s="284"/>
      <c r="H74" s="280" t="s">
        <v>2956</v>
      </c>
      <c r="I74" s="280" t="s">
        <v>2957</v>
      </c>
      <c r="J74" s="274">
        <f t="shared" ref="J74:L74" si="20">SUM(J75:J77)</f>
        <v>0</v>
      </c>
      <c r="K74" s="274">
        <f t="shared" si="20"/>
        <v>0</v>
      </c>
      <c r="L74" s="274">
        <f t="shared" si="20"/>
        <v>0</v>
      </c>
      <c r="M74" s="287">
        <f t="shared" si="18"/>
        <v>0</v>
      </c>
      <c r="N74" s="287">
        <f t="shared" si="19"/>
        <v>0</v>
      </c>
    </row>
    <row r="75" ht="17.25" customHeight="1" spans="1:14">
      <c r="A75" s="269"/>
      <c r="B75" s="269"/>
      <c r="C75" s="282"/>
      <c r="D75" s="283"/>
      <c r="E75" s="283"/>
      <c r="F75" s="284"/>
      <c r="G75" s="284"/>
      <c r="H75" s="280" t="s">
        <v>2958</v>
      </c>
      <c r="I75" s="280" t="s">
        <v>2877</v>
      </c>
      <c r="J75" s="274"/>
      <c r="K75" s="281"/>
      <c r="L75" s="281"/>
      <c r="M75" s="287">
        <f t="shared" si="18"/>
        <v>0</v>
      </c>
      <c r="N75" s="287">
        <f t="shared" si="19"/>
        <v>0</v>
      </c>
    </row>
    <row r="76" ht="17.25" customHeight="1" spans="1:14">
      <c r="A76" s="269"/>
      <c r="B76" s="269"/>
      <c r="C76" s="282"/>
      <c r="D76" s="283"/>
      <c r="E76" s="283"/>
      <c r="F76" s="284"/>
      <c r="G76" s="284"/>
      <c r="H76" s="280" t="s">
        <v>2959</v>
      </c>
      <c r="I76" s="280" t="s">
        <v>2881</v>
      </c>
      <c r="J76" s="274"/>
      <c r="K76" s="281"/>
      <c r="L76" s="281"/>
      <c r="M76" s="287">
        <f t="shared" si="18"/>
        <v>0</v>
      </c>
      <c r="N76" s="287">
        <f t="shared" si="19"/>
        <v>0</v>
      </c>
    </row>
    <row r="77" ht="17.25" customHeight="1" spans="1:14">
      <c r="A77" s="269"/>
      <c r="B77" s="269"/>
      <c r="C77" s="282"/>
      <c r="D77" s="283"/>
      <c r="E77" s="283"/>
      <c r="F77" s="284"/>
      <c r="G77" s="284"/>
      <c r="H77" s="280" t="s">
        <v>2960</v>
      </c>
      <c r="I77" s="280" t="s">
        <v>2961</v>
      </c>
      <c r="J77" s="274"/>
      <c r="K77" s="281"/>
      <c r="L77" s="281"/>
      <c r="M77" s="287">
        <f t="shared" si="18"/>
        <v>0</v>
      </c>
      <c r="N77" s="287">
        <f t="shared" si="19"/>
        <v>0</v>
      </c>
    </row>
    <row r="78" ht="17.25" customHeight="1" spans="1:14">
      <c r="A78" s="269"/>
      <c r="B78" s="269"/>
      <c r="C78" s="282"/>
      <c r="D78" s="283"/>
      <c r="E78" s="283"/>
      <c r="F78" s="284"/>
      <c r="G78" s="284"/>
      <c r="H78" s="280" t="s">
        <v>2962</v>
      </c>
      <c r="I78" s="280" t="s">
        <v>2963</v>
      </c>
      <c r="J78" s="274">
        <f t="shared" ref="J78:L78" si="21">SUM(J79:J81)</f>
        <v>0</v>
      </c>
      <c r="K78" s="274">
        <f t="shared" si="21"/>
        <v>0</v>
      </c>
      <c r="L78" s="274">
        <f t="shared" si="21"/>
        <v>0</v>
      </c>
      <c r="M78" s="287">
        <f t="shared" si="18"/>
        <v>0</v>
      </c>
      <c r="N78" s="287">
        <f t="shared" si="19"/>
        <v>0</v>
      </c>
    </row>
    <row r="79" ht="17.25" customHeight="1" spans="1:14">
      <c r="A79" s="269"/>
      <c r="B79" s="269"/>
      <c r="C79" s="282"/>
      <c r="D79" s="283"/>
      <c r="E79" s="283"/>
      <c r="F79" s="284"/>
      <c r="G79" s="284"/>
      <c r="H79" s="280" t="s">
        <v>2964</v>
      </c>
      <c r="I79" s="280" t="s">
        <v>2877</v>
      </c>
      <c r="J79" s="274"/>
      <c r="K79" s="281"/>
      <c r="L79" s="281"/>
      <c r="M79" s="287">
        <f t="shared" si="18"/>
        <v>0</v>
      </c>
      <c r="N79" s="287">
        <f t="shared" si="19"/>
        <v>0</v>
      </c>
    </row>
    <row r="80" ht="17.25" customHeight="1" spans="1:14">
      <c r="A80" s="269"/>
      <c r="B80" s="269"/>
      <c r="C80" s="282"/>
      <c r="D80" s="283"/>
      <c r="E80" s="283"/>
      <c r="F80" s="284"/>
      <c r="G80" s="284"/>
      <c r="H80" s="280" t="s">
        <v>2965</v>
      </c>
      <c r="I80" s="280" t="s">
        <v>2881</v>
      </c>
      <c r="J80" s="274"/>
      <c r="K80" s="281"/>
      <c r="L80" s="281"/>
      <c r="M80" s="287">
        <f t="shared" si="18"/>
        <v>0</v>
      </c>
      <c r="N80" s="287">
        <f t="shared" si="19"/>
        <v>0</v>
      </c>
    </row>
    <row r="81" ht="17.25" customHeight="1" spans="1:14">
      <c r="A81" s="269"/>
      <c r="B81" s="269"/>
      <c r="C81" s="282"/>
      <c r="D81" s="283"/>
      <c r="E81" s="283"/>
      <c r="F81" s="284"/>
      <c r="G81" s="284"/>
      <c r="H81" s="280" t="s">
        <v>2966</v>
      </c>
      <c r="I81" s="280" t="s">
        <v>2967</v>
      </c>
      <c r="J81" s="274"/>
      <c r="K81" s="281"/>
      <c r="L81" s="281"/>
      <c r="M81" s="287">
        <f t="shared" si="18"/>
        <v>0</v>
      </c>
      <c r="N81" s="287">
        <f t="shared" si="19"/>
        <v>0</v>
      </c>
    </row>
    <row r="82" ht="17.25" customHeight="1" spans="1:14">
      <c r="A82" s="269"/>
      <c r="B82" s="269"/>
      <c r="C82" s="282"/>
      <c r="D82" s="283"/>
      <c r="E82" s="283"/>
      <c r="F82" s="284"/>
      <c r="G82" s="284"/>
      <c r="H82" s="280" t="s">
        <v>2968</v>
      </c>
      <c r="I82" s="280" t="s">
        <v>2969</v>
      </c>
      <c r="J82" s="274">
        <f t="shared" ref="J82:L82" si="22">SUM(J83:J87)</f>
        <v>0</v>
      </c>
      <c r="K82" s="274">
        <f t="shared" si="22"/>
        <v>0</v>
      </c>
      <c r="L82" s="274">
        <f t="shared" si="22"/>
        <v>0</v>
      </c>
      <c r="M82" s="287">
        <f t="shared" si="18"/>
        <v>0</v>
      </c>
      <c r="N82" s="287">
        <f t="shared" si="19"/>
        <v>0</v>
      </c>
    </row>
    <row r="83" ht="17.25" customHeight="1" spans="1:14">
      <c r="A83" s="269"/>
      <c r="B83" s="269"/>
      <c r="C83" s="282"/>
      <c r="D83" s="283"/>
      <c r="E83" s="283"/>
      <c r="F83" s="284"/>
      <c r="G83" s="284"/>
      <c r="H83" s="280" t="s">
        <v>2970</v>
      </c>
      <c r="I83" s="280" t="s">
        <v>2939</v>
      </c>
      <c r="J83" s="274"/>
      <c r="K83" s="281"/>
      <c r="L83" s="281"/>
      <c r="M83" s="287">
        <f t="shared" si="18"/>
        <v>0</v>
      </c>
      <c r="N83" s="287">
        <f t="shared" si="19"/>
        <v>0</v>
      </c>
    </row>
    <row r="84" ht="17.25" customHeight="1" spans="1:14">
      <c r="A84" s="269"/>
      <c r="B84" s="269"/>
      <c r="C84" s="282"/>
      <c r="D84" s="283"/>
      <c r="E84" s="283"/>
      <c r="F84" s="284"/>
      <c r="G84" s="284"/>
      <c r="H84" s="280" t="s">
        <v>2971</v>
      </c>
      <c r="I84" s="280" t="s">
        <v>2941</v>
      </c>
      <c r="J84" s="274"/>
      <c r="K84" s="281"/>
      <c r="L84" s="281"/>
      <c r="M84" s="287">
        <f t="shared" si="18"/>
        <v>0</v>
      </c>
      <c r="N84" s="287">
        <f t="shared" si="19"/>
        <v>0</v>
      </c>
    </row>
    <row r="85" ht="17.25" customHeight="1" spans="1:14">
      <c r="A85" s="269"/>
      <c r="B85" s="269"/>
      <c r="C85" s="282"/>
      <c r="D85" s="283"/>
      <c r="E85" s="283"/>
      <c r="F85" s="284"/>
      <c r="G85" s="284"/>
      <c r="H85" s="280" t="s">
        <v>2972</v>
      </c>
      <c r="I85" s="280" t="s">
        <v>2943</v>
      </c>
      <c r="J85" s="274"/>
      <c r="K85" s="281"/>
      <c r="L85" s="281"/>
      <c r="M85" s="287">
        <f t="shared" si="18"/>
        <v>0</v>
      </c>
      <c r="N85" s="287">
        <f t="shared" si="19"/>
        <v>0</v>
      </c>
    </row>
    <row r="86" ht="17.25" customHeight="1" spans="1:14">
      <c r="A86" s="269"/>
      <c r="B86" s="269"/>
      <c r="C86" s="282"/>
      <c r="D86" s="283"/>
      <c r="E86" s="283"/>
      <c r="F86" s="284"/>
      <c r="G86" s="284"/>
      <c r="H86" s="280" t="s">
        <v>2973</v>
      </c>
      <c r="I86" s="280" t="s">
        <v>2945</v>
      </c>
      <c r="J86" s="274"/>
      <c r="K86" s="281"/>
      <c r="L86" s="281"/>
      <c r="M86" s="287">
        <f t="shared" si="18"/>
        <v>0</v>
      </c>
      <c r="N86" s="287">
        <f t="shared" si="19"/>
        <v>0</v>
      </c>
    </row>
    <row r="87" ht="17.25" customHeight="1" spans="1:14">
      <c r="A87" s="269"/>
      <c r="B87" s="269"/>
      <c r="C87" s="282"/>
      <c r="D87" s="283"/>
      <c r="E87" s="283"/>
      <c r="F87" s="284"/>
      <c r="G87" s="284"/>
      <c r="H87" s="280" t="s">
        <v>2974</v>
      </c>
      <c r="I87" s="280" t="s">
        <v>2975</v>
      </c>
      <c r="J87" s="274"/>
      <c r="K87" s="281"/>
      <c r="L87" s="281"/>
      <c r="M87" s="287">
        <f t="shared" si="18"/>
        <v>0</v>
      </c>
      <c r="N87" s="287">
        <f t="shared" si="19"/>
        <v>0</v>
      </c>
    </row>
    <row r="88" ht="17.25" customHeight="1" spans="1:14">
      <c r="A88" s="269"/>
      <c r="B88" s="269"/>
      <c r="C88" s="282"/>
      <c r="D88" s="283"/>
      <c r="E88" s="283"/>
      <c r="F88" s="284"/>
      <c r="G88" s="284"/>
      <c r="H88" s="280" t="s">
        <v>2976</v>
      </c>
      <c r="I88" s="280" t="s">
        <v>2977</v>
      </c>
      <c r="J88" s="274">
        <f t="shared" ref="J88:L88" si="23">SUM(J89:J90)</f>
        <v>0</v>
      </c>
      <c r="K88" s="274">
        <f t="shared" si="23"/>
        <v>0</v>
      </c>
      <c r="L88" s="274">
        <f t="shared" si="23"/>
        <v>0</v>
      </c>
      <c r="M88" s="287">
        <f t="shared" si="18"/>
        <v>0</v>
      </c>
      <c r="N88" s="287">
        <f t="shared" si="19"/>
        <v>0</v>
      </c>
    </row>
    <row r="89" ht="17.25" customHeight="1" spans="1:14">
      <c r="A89" s="269"/>
      <c r="B89" s="269"/>
      <c r="C89" s="282"/>
      <c r="D89" s="283"/>
      <c r="E89" s="283"/>
      <c r="F89" s="284"/>
      <c r="G89" s="284"/>
      <c r="H89" s="280" t="s">
        <v>2978</v>
      </c>
      <c r="I89" s="280" t="s">
        <v>2951</v>
      </c>
      <c r="J89" s="274"/>
      <c r="K89" s="281"/>
      <c r="L89" s="281"/>
      <c r="M89" s="287">
        <f t="shared" si="18"/>
        <v>0</v>
      </c>
      <c r="N89" s="287">
        <f t="shared" si="19"/>
        <v>0</v>
      </c>
    </row>
    <row r="90" ht="17.25" customHeight="1" spans="1:14">
      <c r="A90" s="269"/>
      <c r="B90" s="269"/>
      <c r="C90" s="282"/>
      <c r="D90" s="283"/>
      <c r="E90" s="283"/>
      <c r="F90" s="284"/>
      <c r="G90" s="284"/>
      <c r="H90" s="280" t="s">
        <v>2979</v>
      </c>
      <c r="I90" s="280" t="s">
        <v>2980</v>
      </c>
      <c r="J90" s="274"/>
      <c r="K90" s="281"/>
      <c r="L90" s="281"/>
      <c r="M90" s="287">
        <f t="shared" si="18"/>
        <v>0</v>
      </c>
      <c r="N90" s="287">
        <f t="shared" si="19"/>
        <v>0</v>
      </c>
    </row>
    <row r="91" ht="17.25" customHeight="1" spans="1:14">
      <c r="A91" s="269"/>
      <c r="B91" s="269"/>
      <c r="C91" s="282"/>
      <c r="D91" s="283"/>
      <c r="E91" s="283"/>
      <c r="F91" s="284"/>
      <c r="G91" s="284"/>
      <c r="H91" s="280" t="s">
        <v>2981</v>
      </c>
      <c r="I91" s="280" t="s">
        <v>2982</v>
      </c>
      <c r="J91" s="274">
        <f t="shared" ref="J91:L91" si="24">SUM(J92:J99)</f>
        <v>0</v>
      </c>
      <c r="K91" s="274">
        <f t="shared" si="24"/>
        <v>0</v>
      </c>
      <c r="L91" s="274">
        <f t="shared" si="24"/>
        <v>0</v>
      </c>
      <c r="M91" s="287">
        <f t="shared" si="18"/>
        <v>0</v>
      </c>
      <c r="N91" s="287">
        <f t="shared" si="19"/>
        <v>0</v>
      </c>
    </row>
    <row r="92" ht="17.25" customHeight="1" spans="1:14">
      <c r="A92" s="269"/>
      <c r="B92" s="269"/>
      <c r="C92" s="282"/>
      <c r="D92" s="283"/>
      <c r="E92" s="283"/>
      <c r="F92" s="284"/>
      <c r="G92" s="284"/>
      <c r="H92" s="280" t="s">
        <v>2983</v>
      </c>
      <c r="I92" s="289" t="s">
        <v>2877</v>
      </c>
      <c r="J92" s="274"/>
      <c r="K92" s="281"/>
      <c r="L92" s="281"/>
      <c r="M92" s="287">
        <f t="shared" si="18"/>
        <v>0</v>
      </c>
      <c r="N92" s="287">
        <f t="shared" si="19"/>
        <v>0</v>
      </c>
    </row>
    <row r="93" ht="17.25" customHeight="1" spans="1:14">
      <c r="A93" s="269"/>
      <c r="B93" s="269"/>
      <c r="C93" s="282"/>
      <c r="D93" s="283"/>
      <c r="E93" s="283"/>
      <c r="F93" s="284"/>
      <c r="G93" s="284"/>
      <c r="H93" s="280" t="s">
        <v>2984</v>
      </c>
      <c r="I93" s="289" t="s">
        <v>2881</v>
      </c>
      <c r="J93" s="274"/>
      <c r="K93" s="281"/>
      <c r="L93" s="281"/>
      <c r="M93" s="287">
        <f t="shared" si="18"/>
        <v>0</v>
      </c>
      <c r="N93" s="287">
        <f t="shared" si="19"/>
        <v>0</v>
      </c>
    </row>
    <row r="94" ht="17.25" customHeight="1" spans="1:14">
      <c r="A94" s="269"/>
      <c r="B94" s="269"/>
      <c r="C94" s="282"/>
      <c r="D94" s="283"/>
      <c r="E94" s="283"/>
      <c r="F94" s="284"/>
      <c r="G94" s="284"/>
      <c r="H94" s="280" t="s">
        <v>2985</v>
      </c>
      <c r="I94" s="289" t="s">
        <v>2885</v>
      </c>
      <c r="J94" s="274"/>
      <c r="K94" s="281"/>
      <c r="L94" s="281"/>
      <c r="M94" s="287">
        <f t="shared" si="18"/>
        <v>0</v>
      </c>
      <c r="N94" s="287">
        <f t="shared" si="19"/>
        <v>0</v>
      </c>
    </row>
    <row r="95" ht="17.25" customHeight="1" spans="1:14">
      <c r="A95" s="269"/>
      <c r="B95" s="269"/>
      <c r="C95" s="282"/>
      <c r="D95" s="283"/>
      <c r="E95" s="283"/>
      <c r="F95" s="284"/>
      <c r="G95" s="284"/>
      <c r="H95" s="280" t="s">
        <v>2986</v>
      </c>
      <c r="I95" s="280" t="s">
        <v>2889</v>
      </c>
      <c r="J95" s="274"/>
      <c r="K95" s="281"/>
      <c r="L95" s="281"/>
      <c r="M95" s="287">
        <f t="shared" si="18"/>
        <v>0</v>
      </c>
      <c r="N95" s="287">
        <f t="shared" si="19"/>
        <v>0</v>
      </c>
    </row>
    <row r="96" ht="17.25" customHeight="1" spans="1:14">
      <c r="A96" s="269"/>
      <c r="B96" s="269"/>
      <c r="C96" s="282"/>
      <c r="D96" s="283"/>
      <c r="E96" s="283"/>
      <c r="F96" s="284"/>
      <c r="G96" s="284"/>
      <c r="H96" s="280" t="s">
        <v>2987</v>
      </c>
      <c r="I96" s="289" t="s">
        <v>2901</v>
      </c>
      <c r="J96" s="274"/>
      <c r="K96" s="281"/>
      <c r="L96" s="281"/>
      <c r="M96" s="287">
        <f t="shared" si="18"/>
        <v>0</v>
      </c>
      <c r="N96" s="287">
        <f t="shared" si="19"/>
        <v>0</v>
      </c>
    </row>
    <row r="97" ht="17.25" customHeight="1" spans="1:14">
      <c r="A97" s="269"/>
      <c r="B97" s="269"/>
      <c r="C97" s="282"/>
      <c r="D97" s="283"/>
      <c r="E97" s="283"/>
      <c r="F97" s="284"/>
      <c r="G97" s="284"/>
      <c r="H97" s="280" t="s">
        <v>2988</v>
      </c>
      <c r="I97" s="289" t="s">
        <v>2909</v>
      </c>
      <c r="J97" s="274"/>
      <c r="K97" s="281"/>
      <c r="L97" s="281"/>
      <c r="M97" s="287">
        <f t="shared" si="18"/>
        <v>0</v>
      </c>
      <c r="N97" s="287">
        <f t="shared" si="19"/>
        <v>0</v>
      </c>
    </row>
    <row r="98" ht="17.25" customHeight="1" spans="1:14">
      <c r="A98" s="269"/>
      <c r="B98" s="269"/>
      <c r="C98" s="282"/>
      <c r="D98" s="283"/>
      <c r="E98" s="283"/>
      <c r="F98" s="284"/>
      <c r="G98" s="284"/>
      <c r="H98" s="280" t="s">
        <v>2989</v>
      </c>
      <c r="I98" s="289" t="s">
        <v>2913</v>
      </c>
      <c r="J98" s="274"/>
      <c r="K98" s="281"/>
      <c r="L98" s="281"/>
      <c r="M98" s="287">
        <f t="shared" si="18"/>
        <v>0</v>
      </c>
      <c r="N98" s="287">
        <f t="shared" si="19"/>
        <v>0</v>
      </c>
    </row>
    <row r="99" ht="17.25" customHeight="1" spans="1:14">
      <c r="A99" s="269"/>
      <c r="B99" s="269"/>
      <c r="C99" s="282"/>
      <c r="D99" s="283"/>
      <c r="E99" s="283"/>
      <c r="F99" s="284"/>
      <c r="G99" s="284"/>
      <c r="H99" s="280" t="s">
        <v>2990</v>
      </c>
      <c r="I99" s="280" t="s">
        <v>2991</v>
      </c>
      <c r="J99" s="274"/>
      <c r="K99" s="281"/>
      <c r="L99" s="281"/>
      <c r="M99" s="287">
        <f t="shared" si="18"/>
        <v>0</v>
      </c>
      <c r="N99" s="287">
        <f t="shared" si="19"/>
        <v>0</v>
      </c>
    </row>
    <row r="100" ht="17.25" customHeight="1" spans="1:14">
      <c r="A100" s="269"/>
      <c r="B100" s="269"/>
      <c r="C100" s="282"/>
      <c r="D100" s="283"/>
      <c r="E100" s="283"/>
      <c r="F100" s="284"/>
      <c r="G100" s="284"/>
      <c r="H100" s="280" t="s">
        <v>380</v>
      </c>
      <c r="I100" s="289" t="s">
        <v>381</v>
      </c>
      <c r="J100" s="274">
        <f t="shared" ref="J100:L100" si="25">SUM(J101,J106,J111,J116,J119,J124,J128,J132)</f>
        <v>217</v>
      </c>
      <c r="K100" s="274">
        <f t="shared" si="25"/>
        <v>525</v>
      </c>
      <c r="L100" s="274">
        <f t="shared" si="25"/>
        <v>191</v>
      </c>
      <c r="M100" s="287">
        <f t="shared" si="18"/>
        <v>0.880184331797235</v>
      </c>
      <c r="N100" s="287">
        <f t="shared" si="19"/>
        <v>0.363809523809524</v>
      </c>
    </row>
    <row r="101" ht="17.25" customHeight="1" spans="1:14">
      <c r="A101" s="269"/>
      <c r="B101" s="269"/>
      <c r="C101" s="282"/>
      <c r="D101" s="283"/>
      <c r="E101" s="283"/>
      <c r="F101" s="284"/>
      <c r="G101" s="284"/>
      <c r="H101" s="280" t="s">
        <v>2992</v>
      </c>
      <c r="I101" s="289" t="s">
        <v>2993</v>
      </c>
      <c r="J101" s="274">
        <f t="shared" ref="J101:L101" si="26">SUM(J102:J105)</f>
        <v>0</v>
      </c>
      <c r="K101" s="274">
        <f t="shared" si="26"/>
        <v>4</v>
      </c>
      <c r="L101" s="274">
        <f t="shared" si="26"/>
        <v>0</v>
      </c>
      <c r="M101" s="287">
        <f t="shared" si="18"/>
        <v>0</v>
      </c>
      <c r="N101" s="287">
        <f t="shared" si="19"/>
        <v>0</v>
      </c>
    </row>
    <row r="102" ht="17.25" customHeight="1" spans="1:14">
      <c r="A102" s="269"/>
      <c r="B102" s="269"/>
      <c r="C102" s="282"/>
      <c r="D102" s="283"/>
      <c r="E102" s="283"/>
      <c r="F102" s="284"/>
      <c r="G102" s="284"/>
      <c r="H102" s="280" t="s">
        <v>2994</v>
      </c>
      <c r="I102" s="289" t="s">
        <v>2995</v>
      </c>
      <c r="J102" s="274"/>
      <c r="K102" s="281">
        <v>4</v>
      </c>
      <c r="L102" s="281"/>
      <c r="M102" s="287">
        <f t="shared" si="18"/>
        <v>0</v>
      </c>
      <c r="N102" s="287">
        <f t="shared" si="19"/>
        <v>0</v>
      </c>
    </row>
    <row r="103" ht="17.25" customHeight="1" spans="1:14">
      <c r="A103" s="269"/>
      <c r="B103" s="269"/>
      <c r="C103" s="282"/>
      <c r="D103" s="283"/>
      <c r="E103" s="283"/>
      <c r="F103" s="284"/>
      <c r="G103" s="284"/>
      <c r="H103" s="280" t="s">
        <v>2996</v>
      </c>
      <c r="I103" s="289" t="s">
        <v>2997</v>
      </c>
      <c r="J103" s="274"/>
      <c r="K103" s="281"/>
      <c r="L103" s="281"/>
      <c r="M103" s="287">
        <f t="shared" si="18"/>
        <v>0</v>
      </c>
      <c r="N103" s="287">
        <f t="shared" si="19"/>
        <v>0</v>
      </c>
    </row>
    <row r="104" ht="17.25" customHeight="1" spans="1:14">
      <c r="A104" s="269"/>
      <c r="B104" s="269"/>
      <c r="C104" s="282"/>
      <c r="D104" s="283"/>
      <c r="E104" s="283"/>
      <c r="F104" s="284"/>
      <c r="G104" s="284"/>
      <c r="H104" s="280" t="s">
        <v>2998</v>
      </c>
      <c r="I104" s="289" t="s">
        <v>2999</v>
      </c>
      <c r="J104" s="274"/>
      <c r="K104" s="281"/>
      <c r="L104" s="281"/>
      <c r="M104" s="287">
        <f t="shared" si="18"/>
        <v>0</v>
      </c>
      <c r="N104" s="287">
        <f t="shared" si="19"/>
        <v>0</v>
      </c>
    </row>
    <row r="105" ht="17.25" customHeight="1" spans="1:14">
      <c r="A105" s="269"/>
      <c r="B105" s="269"/>
      <c r="C105" s="282"/>
      <c r="D105" s="283"/>
      <c r="E105" s="283"/>
      <c r="F105" s="284"/>
      <c r="G105" s="284"/>
      <c r="H105" s="280" t="s">
        <v>3000</v>
      </c>
      <c r="I105" s="280" t="s">
        <v>3001</v>
      </c>
      <c r="J105" s="274"/>
      <c r="K105" s="281"/>
      <c r="L105" s="281"/>
      <c r="M105" s="287">
        <f t="shared" si="18"/>
        <v>0</v>
      </c>
      <c r="N105" s="287">
        <f t="shared" si="19"/>
        <v>0</v>
      </c>
    </row>
    <row r="106" ht="17.25" customHeight="1" spans="1:14">
      <c r="A106" s="269"/>
      <c r="B106" s="269"/>
      <c r="C106" s="282"/>
      <c r="D106" s="283"/>
      <c r="E106" s="283"/>
      <c r="F106" s="284"/>
      <c r="G106" s="284"/>
      <c r="H106" s="280" t="s">
        <v>3002</v>
      </c>
      <c r="I106" s="289" t="s">
        <v>3003</v>
      </c>
      <c r="J106" s="274">
        <f t="shared" ref="J106:L106" si="27">SUM(J107:J110)</f>
        <v>0</v>
      </c>
      <c r="K106" s="274">
        <f t="shared" si="27"/>
        <v>0</v>
      </c>
      <c r="L106" s="274">
        <f t="shared" si="27"/>
        <v>0</v>
      </c>
      <c r="M106" s="287">
        <f t="shared" si="18"/>
        <v>0</v>
      </c>
      <c r="N106" s="287">
        <f t="shared" si="19"/>
        <v>0</v>
      </c>
    </row>
    <row r="107" ht="17.25" customHeight="1" spans="1:14">
      <c r="A107" s="269"/>
      <c r="B107" s="269"/>
      <c r="C107" s="282"/>
      <c r="D107" s="283"/>
      <c r="E107" s="283"/>
      <c r="F107" s="284"/>
      <c r="G107" s="284"/>
      <c r="H107" s="280" t="s">
        <v>3004</v>
      </c>
      <c r="I107" s="289" t="s">
        <v>2995</v>
      </c>
      <c r="J107" s="274"/>
      <c r="K107" s="281"/>
      <c r="L107" s="281"/>
      <c r="M107" s="287">
        <f t="shared" si="18"/>
        <v>0</v>
      </c>
      <c r="N107" s="287">
        <f t="shared" si="19"/>
        <v>0</v>
      </c>
    </row>
    <row r="108" ht="17.25" customHeight="1" spans="1:14">
      <c r="A108" s="269"/>
      <c r="B108" s="269"/>
      <c r="C108" s="282"/>
      <c r="D108" s="283"/>
      <c r="E108" s="283"/>
      <c r="F108" s="284"/>
      <c r="G108" s="284"/>
      <c r="H108" s="280" t="s">
        <v>3005</v>
      </c>
      <c r="I108" s="289" t="s">
        <v>2997</v>
      </c>
      <c r="J108" s="274"/>
      <c r="K108" s="281"/>
      <c r="L108" s="281"/>
      <c r="M108" s="287">
        <f t="shared" si="18"/>
        <v>0</v>
      </c>
      <c r="N108" s="287">
        <f t="shared" si="19"/>
        <v>0</v>
      </c>
    </row>
    <row r="109" ht="17.25" customHeight="1" spans="1:14">
      <c r="A109" s="269"/>
      <c r="B109" s="269"/>
      <c r="C109" s="282"/>
      <c r="D109" s="283"/>
      <c r="E109" s="283"/>
      <c r="F109" s="284"/>
      <c r="G109" s="284"/>
      <c r="H109" s="280" t="s">
        <v>3006</v>
      </c>
      <c r="I109" s="289" t="s">
        <v>3007</v>
      </c>
      <c r="J109" s="274"/>
      <c r="K109" s="281"/>
      <c r="L109" s="281"/>
      <c r="M109" s="287">
        <f t="shared" si="18"/>
        <v>0</v>
      </c>
      <c r="N109" s="287">
        <f t="shared" si="19"/>
        <v>0</v>
      </c>
    </row>
    <row r="110" ht="17.25" customHeight="1" spans="1:14">
      <c r="A110" s="269"/>
      <c r="B110" s="269"/>
      <c r="C110" s="282"/>
      <c r="D110" s="283"/>
      <c r="E110" s="283"/>
      <c r="F110" s="284"/>
      <c r="G110" s="284"/>
      <c r="H110" s="280" t="s">
        <v>3008</v>
      </c>
      <c r="I110" s="289" t="s">
        <v>3009</v>
      </c>
      <c r="J110" s="274"/>
      <c r="K110" s="281"/>
      <c r="L110" s="281"/>
      <c r="M110" s="287">
        <f t="shared" si="18"/>
        <v>0</v>
      </c>
      <c r="N110" s="287">
        <f t="shared" si="19"/>
        <v>0</v>
      </c>
    </row>
    <row r="111" ht="17.25" customHeight="1" spans="1:14">
      <c r="A111" s="269"/>
      <c r="B111" s="269"/>
      <c r="C111" s="282"/>
      <c r="D111" s="283"/>
      <c r="E111" s="283"/>
      <c r="F111" s="284"/>
      <c r="G111" s="284"/>
      <c r="H111" s="280" t="s">
        <v>3010</v>
      </c>
      <c r="I111" s="289" t="s">
        <v>3011</v>
      </c>
      <c r="J111" s="274">
        <f t="shared" ref="J111:L111" si="28">SUM(J112:J115)</f>
        <v>0</v>
      </c>
      <c r="K111" s="274">
        <f t="shared" si="28"/>
        <v>0</v>
      </c>
      <c r="L111" s="274">
        <f t="shared" si="28"/>
        <v>0</v>
      </c>
      <c r="M111" s="287">
        <f t="shared" si="18"/>
        <v>0</v>
      </c>
      <c r="N111" s="287">
        <f t="shared" si="19"/>
        <v>0</v>
      </c>
    </row>
    <row r="112" ht="17.25" customHeight="1" spans="1:14">
      <c r="A112" s="269"/>
      <c r="B112" s="269"/>
      <c r="C112" s="282"/>
      <c r="D112" s="283"/>
      <c r="E112" s="283"/>
      <c r="F112" s="284"/>
      <c r="G112" s="284"/>
      <c r="H112" s="280" t="s">
        <v>3012</v>
      </c>
      <c r="I112" s="289" t="s">
        <v>1812</v>
      </c>
      <c r="J112" s="274"/>
      <c r="K112" s="281"/>
      <c r="L112" s="281"/>
      <c r="M112" s="287">
        <f t="shared" si="18"/>
        <v>0</v>
      </c>
      <c r="N112" s="287">
        <f t="shared" si="19"/>
        <v>0</v>
      </c>
    </row>
    <row r="113" ht="17.25" customHeight="1" spans="1:14">
      <c r="A113" s="269"/>
      <c r="B113" s="269"/>
      <c r="C113" s="282"/>
      <c r="D113" s="283"/>
      <c r="E113" s="283"/>
      <c r="F113" s="284"/>
      <c r="G113" s="284"/>
      <c r="H113" s="280" t="s">
        <v>3013</v>
      </c>
      <c r="I113" s="289" t="s">
        <v>3014</v>
      </c>
      <c r="J113" s="274"/>
      <c r="K113" s="281"/>
      <c r="L113" s="281"/>
      <c r="M113" s="287">
        <f t="shared" si="18"/>
        <v>0</v>
      </c>
      <c r="N113" s="287">
        <f t="shared" si="19"/>
        <v>0</v>
      </c>
    </row>
    <row r="114" ht="17.25" customHeight="1" spans="1:14">
      <c r="A114" s="269"/>
      <c r="B114" s="269"/>
      <c r="C114" s="282"/>
      <c r="D114" s="283"/>
      <c r="E114" s="283"/>
      <c r="F114" s="284"/>
      <c r="G114" s="284"/>
      <c r="H114" s="280" t="s">
        <v>3015</v>
      </c>
      <c r="I114" s="289" t="s">
        <v>3016</v>
      </c>
      <c r="J114" s="274"/>
      <c r="K114" s="281"/>
      <c r="L114" s="281"/>
      <c r="M114" s="287">
        <f t="shared" si="18"/>
        <v>0</v>
      </c>
      <c r="N114" s="287">
        <f t="shared" si="19"/>
        <v>0</v>
      </c>
    </row>
    <row r="115" ht="17.25" customHeight="1" spans="1:14">
      <c r="A115" s="269"/>
      <c r="B115" s="269"/>
      <c r="C115" s="282"/>
      <c r="D115" s="283"/>
      <c r="E115" s="283"/>
      <c r="F115" s="284"/>
      <c r="G115" s="284"/>
      <c r="H115" s="280" t="s">
        <v>3017</v>
      </c>
      <c r="I115" s="289" t="s">
        <v>3018</v>
      </c>
      <c r="J115" s="274"/>
      <c r="K115" s="281"/>
      <c r="L115" s="281"/>
      <c r="M115" s="287">
        <f t="shared" si="18"/>
        <v>0</v>
      </c>
      <c r="N115" s="287">
        <f t="shared" si="19"/>
        <v>0</v>
      </c>
    </row>
    <row r="116" ht="17.25" customHeight="1" spans="1:14">
      <c r="A116" s="269"/>
      <c r="B116" s="269"/>
      <c r="C116" s="282"/>
      <c r="D116" s="283"/>
      <c r="E116" s="283"/>
      <c r="F116" s="284"/>
      <c r="G116" s="284"/>
      <c r="H116" s="280" t="s">
        <v>3019</v>
      </c>
      <c r="I116" s="289" t="s">
        <v>3020</v>
      </c>
      <c r="J116" s="274">
        <f t="shared" ref="J116:L116" si="29">SUM(J117:J118)</f>
        <v>0</v>
      </c>
      <c r="K116" s="274">
        <f t="shared" si="29"/>
        <v>0</v>
      </c>
      <c r="L116" s="274">
        <f t="shared" si="29"/>
        <v>0</v>
      </c>
      <c r="M116" s="287">
        <f t="shared" si="18"/>
        <v>0</v>
      </c>
      <c r="N116" s="287">
        <f t="shared" si="19"/>
        <v>0</v>
      </c>
    </row>
    <row r="117" ht="17.25" customHeight="1" spans="1:14">
      <c r="A117" s="269"/>
      <c r="B117" s="269"/>
      <c r="C117" s="282"/>
      <c r="D117" s="283"/>
      <c r="E117" s="283"/>
      <c r="F117" s="284"/>
      <c r="G117" s="284"/>
      <c r="H117" s="280" t="s">
        <v>3021</v>
      </c>
      <c r="I117" s="280" t="s">
        <v>2995</v>
      </c>
      <c r="J117" s="274"/>
      <c r="K117" s="281"/>
      <c r="L117" s="281"/>
      <c r="M117" s="287">
        <f t="shared" si="18"/>
        <v>0</v>
      </c>
      <c r="N117" s="287">
        <f t="shared" si="19"/>
        <v>0</v>
      </c>
    </row>
    <row r="118" ht="17.25" customHeight="1" spans="1:14">
      <c r="A118" s="269"/>
      <c r="B118" s="269"/>
      <c r="C118" s="282"/>
      <c r="D118" s="283"/>
      <c r="E118" s="283"/>
      <c r="F118" s="284"/>
      <c r="G118" s="284"/>
      <c r="H118" s="280" t="s">
        <v>3022</v>
      </c>
      <c r="I118" s="280" t="s">
        <v>3023</v>
      </c>
      <c r="J118" s="274"/>
      <c r="K118" s="281"/>
      <c r="L118" s="281"/>
      <c r="M118" s="287">
        <f t="shared" si="18"/>
        <v>0</v>
      </c>
      <c r="N118" s="287">
        <f t="shared" si="19"/>
        <v>0</v>
      </c>
    </row>
    <row r="119" ht="17.25" customHeight="1" spans="1:14">
      <c r="A119" s="269"/>
      <c r="B119" s="269"/>
      <c r="C119" s="282"/>
      <c r="D119" s="283"/>
      <c r="E119" s="283"/>
      <c r="F119" s="284"/>
      <c r="G119" s="284"/>
      <c r="H119" s="280" t="s">
        <v>3024</v>
      </c>
      <c r="I119" s="280" t="s">
        <v>3025</v>
      </c>
      <c r="J119" s="274">
        <f t="shared" ref="J119:L119" si="30">SUM(J120:J123)</f>
        <v>0</v>
      </c>
      <c r="K119" s="274">
        <f t="shared" si="30"/>
        <v>0</v>
      </c>
      <c r="L119" s="274">
        <f t="shared" si="30"/>
        <v>0</v>
      </c>
      <c r="M119" s="287">
        <f t="shared" si="18"/>
        <v>0</v>
      </c>
      <c r="N119" s="287">
        <f t="shared" si="19"/>
        <v>0</v>
      </c>
    </row>
    <row r="120" ht="17.25" customHeight="1" spans="1:14">
      <c r="A120" s="269"/>
      <c r="B120" s="269"/>
      <c r="C120" s="282"/>
      <c r="D120" s="283"/>
      <c r="E120" s="283"/>
      <c r="F120" s="284"/>
      <c r="G120" s="284"/>
      <c r="H120" s="280" t="s">
        <v>3026</v>
      </c>
      <c r="I120" s="280" t="s">
        <v>1812</v>
      </c>
      <c r="J120" s="274"/>
      <c r="K120" s="281"/>
      <c r="L120" s="281"/>
      <c r="M120" s="287">
        <f t="shared" si="18"/>
        <v>0</v>
      </c>
      <c r="N120" s="287">
        <f t="shared" si="19"/>
        <v>0</v>
      </c>
    </row>
    <row r="121" ht="17.25" customHeight="1" spans="1:14">
      <c r="A121" s="269"/>
      <c r="B121" s="269"/>
      <c r="C121" s="282"/>
      <c r="D121" s="283"/>
      <c r="E121" s="283"/>
      <c r="F121" s="284"/>
      <c r="G121" s="284"/>
      <c r="H121" s="280" t="s">
        <v>3027</v>
      </c>
      <c r="I121" s="280" t="s">
        <v>3028</v>
      </c>
      <c r="J121" s="274"/>
      <c r="K121" s="281"/>
      <c r="L121" s="281"/>
      <c r="M121" s="287">
        <f t="shared" si="18"/>
        <v>0</v>
      </c>
      <c r="N121" s="287">
        <f t="shared" si="19"/>
        <v>0</v>
      </c>
    </row>
    <row r="122" ht="17.25" customHeight="1" spans="1:14">
      <c r="A122" s="269"/>
      <c r="B122" s="269"/>
      <c r="C122" s="282"/>
      <c r="D122" s="283"/>
      <c r="E122" s="283"/>
      <c r="F122" s="284"/>
      <c r="G122" s="284"/>
      <c r="H122" s="280" t="s">
        <v>3029</v>
      </c>
      <c r="I122" s="280" t="s">
        <v>3016</v>
      </c>
      <c r="J122" s="274"/>
      <c r="K122" s="281"/>
      <c r="L122" s="281"/>
      <c r="M122" s="287">
        <f t="shared" si="18"/>
        <v>0</v>
      </c>
      <c r="N122" s="287">
        <f t="shared" si="19"/>
        <v>0</v>
      </c>
    </row>
    <row r="123" ht="17.25" customHeight="1" spans="1:14">
      <c r="A123" s="269"/>
      <c r="B123" s="269"/>
      <c r="C123" s="282"/>
      <c r="D123" s="283"/>
      <c r="E123" s="283"/>
      <c r="F123" s="284"/>
      <c r="G123" s="284"/>
      <c r="H123" s="280" t="s">
        <v>3030</v>
      </c>
      <c r="I123" s="280" t="s">
        <v>3031</v>
      </c>
      <c r="J123" s="274"/>
      <c r="K123" s="281"/>
      <c r="L123" s="281"/>
      <c r="M123" s="287">
        <f t="shared" si="18"/>
        <v>0</v>
      </c>
      <c r="N123" s="287">
        <f t="shared" si="19"/>
        <v>0</v>
      </c>
    </row>
    <row r="124" ht="17.25" customHeight="1" spans="1:14">
      <c r="A124" s="269"/>
      <c r="B124" s="269"/>
      <c r="C124" s="282"/>
      <c r="D124" s="283"/>
      <c r="E124" s="283"/>
      <c r="F124" s="284"/>
      <c r="G124" s="284"/>
      <c r="H124" s="178">
        <v>21372</v>
      </c>
      <c r="I124" s="261" t="s">
        <v>3032</v>
      </c>
      <c r="J124" s="178">
        <f t="shared" ref="J124:L124" si="31">SUM(J125:J127)</f>
        <v>217</v>
      </c>
      <c r="K124" s="178">
        <f t="shared" si="31"/>
        <v>229</v>
      </c>
      <c r="L124" s="178">
        <f t="shared" si="31"/>
        <v>0</v>
      </c>
      <c r="M124" s="178">
        <f t="shared" si="18"/>
        <v>0</v>
      </c>
      <c r="N124" s="178">
        <f t="shared" si="19"/>
        <v>0</v>
      </c>
    </row>
    <row r="125" ht="17.25" customHeight="1" spans="1:14">
      <c r="A125" s="269"/>
      <c r="B125" s="269"/>
      <c r="C125" s="282"/>
      <c r="D125" s="283"/>
      <c r="E125" s="283"/>
      <c r="F125" s="284"/>
      <c r="G125" s="284"/>
      <c r="H125" s="178">
        <v>2137201</v>
      </c>
      <c r="I125" s="178" t="s">
        <v>3033</v>
      </c>
      <c r="J125" s="178">
        <v>57</v>
      </c>
      <c r="K125" s="178">
        <v>58</v>
      </c>
      <c r="L125" s="178"/>
      <c r="M125" s="178">
        <f t="shared" si="18"/>
        <v>0</v>
      </c>
      <c r="N125" s="178">
        <f t="shared" si="19"/>
        <v>0</v>
      </c>
    </row>
    <row r="126" ht="17.25" customHeight="1" spans="1:14">
      <c r="A126" s="269"/>
      <c r="B126" s="269"/>
      <c r="C126" s="282"/>
      <c r="D126" s="283"/>
      <c r="E126" s="283"/>
      <c r="F126" s="284"/>
      <c r="G126" s="284"/>
      <c r="H126" s="178">
        <v>2137202</v>
      </c>
      <c r="I126" s="178" t="s">
        <v>3034</v>
      </c>
      <c r="J126" s="178">
        <v>160</v>
      </c>
      <c r="K126" s="178">
        <v>171</v>
      </c>
      <c r="L126" s="178"/>
      <c r="M126" s="178">
        <f t="shared" si="18"/>
        <v>0</v>
      </c>
      <c r="N126" s="178">
        <f t="shared" si="19"/>
        <v>0</v>
      </c>
    </row>
    <row r="127" ht="17.25" customHeight="1" spans="1:14">
      <c r="A127" s="269"/>
      <c r="B127" s="269"/>
      <c r="C127" s="282"/>
      <c r="D127" s="283"/>
      <c r="E127" s="283"/>
      <c r="F127" s="284"/>
      <c r="G127" s="284"/>
      <c r="H127" s="178">
        <v>2137299</v>
      </c>
      <c r="I127" s="178" t="s">
        <v>3035</v>
      </c>
      <c r="J127" s="178"/>
      <c r="K127" s="178"/>
      <c r="L127" s="178"/>
      <c r="M127" s="178">
        <f t="shared" si="18"/>
        <v>0</v>
      </c>
      <c r="N127" s="178">
        <f t="shared" si="19"/>
        <v>0</v>
      </c>
    </row>
    <row r="128" ht="17.25" customHeight="1" spans="1:14">
      <c r="A128" s="269"/>
      <c r="B128" s="269"/>
      <c r="C128" s="282"/>
      <c r="D128" s="283"/>
      <c r="E128" s="283"/>
      <c r="F128" s="284"/>
      <c r="G128" s="284"/>
      <c r="H128" s="178">
        <v>21373</v>
      </c>
      <c r="I128" s="178" t="s">
        <v>3036</v>
      </c>
      <c r="J128" s="178">
        <f t="shared" ref="J128:L128" si="32">SUM(J129:J131)</f>
        <v>0</v>
      </c>
      <c r="K128" s="178">
        <f t="shared" si="32"/>
        <v>292</v>
      </c>
      <c r="L128" s="178">
        <f t="shared" si="32"/>
        <v>191</v>
      </c>
      <c r="M128" s="178">
        <f t="shared" si="18"/>
        <v>0</v>
      </c>
      <c r="N128" s="178">
        <f t="shared" si="19"/>
        <v>0.654109589041096</v>
      </c>
    </row>
    <row r="129" ht="17.25" customHeight="1" spans="1:14">
      <c r="A129" s="269"/>
      <c r="B129" s="269"/>
      <c r="C129" s="282"/>
      <c r="D129" s="283"/>
      <c r="E129" s="283"/>
      <c r="F129" s="284"/>
      <c r="G129" s="284"/>
      <c r="H129" s="178">
        <v>2137301</v>
      </c>
      <c r="I129" s="178" t="s">
        <v>3033</v>
      </c>
      <c r="J129" s="178"/>
      <c r="K129" s="178"/>
      <c r="L129" s="178"/>
      <c r="M129" s="178">
        <f t="shared" si="18"/>
        <v>0</v>
      </c>
      <c r="N129" s="178">
        <f t="shared" si="19"/>
        <v>0</v>
      </c>
    </row>
    <row r="130" ht="17.25" customHeight="1" spans="1:14">
      <c r="A130" s="269"/>
      <c r="B130" s="269"/>
      <c r="C130" s="282"/>
      <c r="D130" s="283"/>
      <c r="E130" s="283"/>
      <c r="F130" s="284"/>
      <c r="G130" s="284"/>
      <c r="H130" s="178">
        <v>2137302</v>
      </c>
      <c r="I130" s="178" t="s">
        <v>3034</v>
      </c>
      <c r="J130" s="178"/>
      <c r="K130" s="178">
        <v>292</v>
      </c>
      <c r="L130" s="178">
        <v>191</v>
      </c>
      <c r="M130" s="178">
        <f t="shared" si="18"/>
        <v>0</v>
      </c>
      <c r="N130" s="178">
        <f t="shared" si="19"/>
        <v>0.654109589041096</v>
      </c>
    </row>
    <row r="131" ht="17.25" customHeight="1" spans="1:14">
      <c r="A131" s="269"/>
      <c r="B131" s="269"/>
      <c r="C131" s="282"/>
      <c r="D131" s="283"/>
      <c r="E131" s="283"/>
      <c r="F131" s="284"/>
      <c r="G131" s="284"/>
      <c r="H131" s="178">
        <v>2137399</v>
      </c>
      <c r="I131" s="178" t="s">
        <v>3037</v>
      </c>
      <c r="J131" s="178"/>
      <c r="K131" s="178"/>
      <c r="L131" s="178"/>
      <c r="M131" s="178">
        <f t="shared" si="18"/>
        <v>0</v>
      </c>
      <c r="N131" s="178">
        <f t="shared" si="19"/>
        <v>0</v>
      </c>
    </row>
    <row r="132" ht="17.25" customHeight="1" spans="1:14">
      <c r="A132" s="269"/>
      <c r="B132" s="269"/>
      <c r="C132" s="282"/>
      <c r="D132" s="283"/>
      <c r="E132" s="283"/>
      <c r="F132" s="284"/>
      <c r="G132" s="284"/>
      <c r="H132" s="178">
        <v>21374</v>
      </c>
      <c r="I132" s="290" t="s">
        <v>3038</v>
      </c>
      <c r="J132" s="178">
        <f t="shared" ref="J132:L132" si="33">SUM(J133:J134)</f>
        <v>0</v>
      </c>
      <c r="K132" s="178">
        <f t="shared" si="33"/>
        <v>0</v>
      </c>
      <c r="L132" s="178">
        <f t="shared" si="33"/>
        <v>0</v>
      </c>
      <c r="M132" s="178">
        <f t="shared" si="18"/>
        <v>0</v>
      </c>
      <c r="N132" s="178">
        <f t="shared" si="19"/>
        <v>0</v>
      </c>
    </row>
    <row r="133" ht="17.25" customHeight="1" spans="1:14">
      <c r="A133" s="269"/>
      <c r="B133" s="269"/>
      <c r="C133" s="282"/>
      <c r="D133" s="283"/>
      <c r="E133" s="283"/>
      <c r="F133" s="284"/>
      <c r="G133" s="284"/>
      <c r="H133" s="178">
        <v>2137401</v>
      </c>
      <c r="I133" s="178" t="s">
        <v>3034</v>
      </c>
      <c r="J133" s="178"/>
      <c r="K133" s="178"/>
      <c r="L133" s="178"/>
      <c r="M133" s="178">
        <f t="shared" si="18"/>
        <v>0</v>
      </c>
      <c r="N133" s="178">
        <f t="shared" si="19"/>
        <v>0</v>
      </c>
    </row>
    <row r="134" ht="17.25" customHeight="1" spans="1:14">
      <c r="A134" s="269"/>
      <c r="B134" s="269"/>
      <c r="C134" s="282"/>
      <c r="D134" s="283"/>
      <c r="E134" s="283"/>
      <c r="F134" s="284"/>
      <c r="G134" s="284"/>
      <c r="H134" s="178">
        <v>2137499</v>
      </c>
      <c r="I134" s="178" t="s">
        <v>3039</v>
      </c>
      <c r="J134" s="178"/>
      <c r="K134" s="178"/>
      <c r="L134" s="178"/>
      <c r="M134" s="178">
        <f t="shared" si="18"/>
        <v>0</v>
      </c>
      <c r="N134" s="178">
        <f t="shared" si="19"/>
        <v>0</v>
      </c>
    </row>
    <row r="135" ht="17.25" customHeight="1" spans="1:14">
      <c r="A135" s="269"/>
      <c r="B135" s="269"/>
      <c r="C135" s="282"/>
      <c r="D135" s="283"/>
      <c r="E135" s="283"/>
      <c r="F135" s="284"/>
      <c r="G135" s="284"/>
      <c r="H135" s="280" t="s">
        <v>398</v>
      </c>
      <c r="I135" s="280" t="s">
        <v>399</v>
      </c>
      <c r="J135" s="274">
        <f t="shared" ref="J135:L135" si="34">SUM(J136,J141,J146,J155,J162,J172,J175,J178)</f>
        <v>0</v>
      </c>
      <c r="K135" s="274">
        <f t="shared" si="34"/>
        <v>0</v>
      </c>
      <c r="L135" s="274">
        <f t="shared" si="34"/>
        <v>0</v>
      </c>
      <c r="M135" s="287">
        <f t="shared" ref="M135:M198" si="35">IFERROR($L135/J135,)</f>
        <v>0</v>
      </c>
      <c r="N135" s="287">
        <f t="shared" ref="N135:N198" si="36">IFERROR($L135/K135,)</f>
        <v>0</v>
      </c>
    </row>
    <row r="136" ht="17.25" customHeight="1" spans="1:14">
      <c r="A136" s="269"/>
      <c r="B136" s="269"/>
      <c r="C136" s="282"/>
      <c r="D136" s="283"/>
      <c r="E136" s="283"/>
      <c r="F136" s="284"/>
      <c r="G136" s="284"/>
      <c r="H136" s="280" t="s">
        <v>3040</v>
      </c>
      <c r="I136" s="280" t="s">
        <v>3041</v>
      </c>
      <c r="J136" s="274">
        <f t="shared" ref="J136:L136" si="37">SUM(J137:J140)</f>
        <v>0</v>
      </c>
      <c r="K136" s="274">
        <f t="shared" si="37"/>
        <v>0</v>
      </c>
      <c r="L136" s="274">
        <f t="shared" si="37"/>
        <v>0</v>
      </c>
      <c r="M136" s="287">
        <f t="shared" si="35"/>
        <v>0</v>
      </c>
      <c r="N136" s="287">
        <f t="shared" si="36"/>
        <v>0</v>
      </c>
    </row>
    <row r="137" ht="17.25" customHeight="1" spans="1:14">
      <c r="A137" s="269"/>
      <c r="B137" s="269"/>
      <c r="C137" s="282"/>
      <c r="D137" s="283"/>
      <c r="E137" s="283"/>
      <c r="F137" s="284"/>
      <c r="G137" s="284"/>
      <c r="H137" s="280" t="s">
        <v>3042</v>
      </c>
      <c r="I137" s="280" t="s">
        <v>1866</v>
      </c>
      <c r="J137" s="274"/>
      <c r="K137" s="281"/>
      <c r="L137" s="281"/>
      <c r="M137" s="287">
        <f t="shared" si="35"/>
        <v>0</v>
      </c>
      <c r="N137" s="287">
        <f t="shared" si="36"/>
        <v>0</v>
      </c>
    </row>
    <row r="138" ht="17.25" customHeight="1" spans="1:14">
      <c r="A138" s="269"/>
      <c r="B138" s="269"/>
      <c r="C138" s="282"/>
      <c r="D138" s="283"/>
      <c r="E138" s="283"/>
      <c r="F138" s="284"/>
      <c r="G138" s="284"/>
      <c r="H138" s="280" t="s">
        <v>3043</v>
      </c>
      <c r="I138" s="280" t="s">
        <v>1868</v>
      </c>
      <c r="J138" s="274"/>
      <c r="K138" s="281"/>
      <c r="L138" s="281"/>
      <c r="M138" s="287">
        <f t="shared" si="35"/>
        <v>0</v>
      </c>
      <c r="N138" s="287">
        <f t="shared" si="36"/>
        <v>0</v>
      </c>
    </row>
    <row r="139" ht="17.25" customHeight="1" spans="1:14">
      <c r="A139" s="269"/>
      <c r="B139" s="269"/>
      <c r="C139" s="282"/>
      <c r="D139" s="283"/>
      <c r="E139" s="283"/>
      <c r="F139" s="284"/>
      <c r="G139" s="284"/>
      <c r="H139" s="280" t="s">
        <v>3044</v>
      </c>
      <c r="I139" s="280" t="s">
        <v>3045</v>
      </c>
      <c r="J139" s="274"/>
      <c r="K139" s="281"/>
      <c r="L139" s="281"/>
      <c r="M139" s="287">
        <f t="shared" si="35"/>
        <v>0</v>
      </c>
      <c r="N139" s="287">
        <f t="shared" si="36"/>
        <v>0</v>
      </c>
    </row>
    <row r="140" ht="17.25" customHeight="1" spans="1:14">
      <c r="A140" s="269"/>
      <c r="B140" s="269"/>
      <c r="C140" s="282"/>
      <c r="D140" s="283"/>
      <c r="E140" s="283"/>
      <c r="F140" s="284"/>
      <c r="G140" s="284"/>
      <c r="H140" s="280" t="s">
        <v>3046</v>
      </c>
      <c r="I140" s="280" t="s">
        <v>3047</v>
      </c>
      <c r="J140" s="274"/>
      <c r="K140" s="281"/>
      <c r="L140" s="281"/>
      <c r="M140" s="287">
        <f t="shared" si="35"/>
        <v>0</v>
      </c>
      <c r="N140" s="287">
        <f t="shared" si="36"/>
        <v>0</v>
      </c>
    </row>
    <row r="141" ht="17.25" customHeight="1" spans="1:14">
      <c r="A141" s="269"/>
      <c r="B141" s="269"/>
      <c r="C141" s="282"/>
      <c r="D141" s="283"/>
      <c r="E141" s="283"/>
      <c r="F141" s="284"/>
      <c r="G141" s="284"/>
      <c r="H141" s="280" t="s">
        <v>3048</v>
      </c>
      <c r="I141" s="280" t="s">
        <v>3049</v>
      </c>
      <c r="J141" s="274">
        <f t="shared" ref="J141:L141" si="38">SUM(J142:J145)</f>
        <v>0</v>
      </c>
      <c r="K141" s="274">
        <f t="shared" si="38"/>
        <v>0</v>
      </c>
      <c r="L141" s="274">
        <f t="shared" si="38"/>
        <v>0</v>
      </c>
      <c r="M141" s="287">
        <f t="shared" si="35"/>
        <v>0</v>
      </c>
      <c r="N141" s="287">
        <f t="shared" si="36"/>
        <v>0</v>
      </c>
    </row>
    <row r="142" ht="17.25" customHeight="1" spans="1:14">
      <c r="A142" s="269"/>
      <c r="B142" s="269"/>
      <c r="C142" s="282"/>
      <c r="D142" s="283"/>
      <c r="E142" s="283"/>
      <c r="F142" s="284"/>
      <c r="G142" s="284"/>
      <c r="H142" s="280" t="s">
        <v>3050</v>
      </c>
      <c r="I142" s="280" t="s">
        <v>3045</v>
      </c>
      <c r="J142" s="274"/>
      <c r="K142" s="281"/>
      <c r="L142" s="281"/>
      <c r="M142" s="287">
        <f t="shared" si="35"/>
        <v>0</v>
      </c>
      <c r="N142" s="287">
        <f t="shared" si="36"/>
        <v>0</v>
      </c>
    </row>
    <row r="143" ht="17.25" customHeight="1" spans="1:14">
      <c r="A143" s="269"/>
      <c r="B143" s="269"/>
      <c r="C143" s="282"/>
      <c r="D143" s="283"/>
      <c r="E143" s="283"/>
      <c r="F143" s="284"/>
      <c r="G143" s="284"/>
      <c r="H143" s="280" t="s">
        <v>3051</v>
      </c>
      <c r="I143" s="280" t="s">
        <v>3052</v>
      </c>
      <c r="J143" s="274"/>
      <c r="K143" s="281"/>
      <c r="L143" s="281"/>
      <c r="M143" s="287">
        <f t="shared" si="35"/>
        <v>0</v>
      </c>
      <c r="N143" s="287">
        <f t="shared" si="36"/>
        <v>0</v>
      </c>
    </row>
    <row r="144" ht="17.25" customHeight="1" spans="1:14">
      <c r="A144" s="269"/>
      <c r="B144" s="269"/>
      <c r="C144" s="282"/>
      <c r="D144" s="283"/>
      <c r="E144" s="283"/>
      <c r="F144" s="284"/>
      <c r="G144" s="284"/>
      <c r="H144" s="280" t="s">
        <v>3053</v>
      </c>
      <c r="I144" s="280" t="s">
        <v>3054</v>
      </c>
      <c r="J144" s="274"/>
      <c r="K144" s="281"/>
      <c r="L144" s="281"/>
      <c r="M144" s="287">
        <f t="shared" si="35"/>
        <v>0</v>
      </c>
      <c r="N144" s="287">
        <f t="shared" si="36"/>
        <v>0</v>
      </c>
    </row>
    <row r="145" ht="17.25" customHeight="1" spans="1:14">
      <c r="A145" s="269"/>
      <c r="B145" s="269"/>
      <c r="C145" s="282"/>
      <c r="D145" s="283"/>
      <c r="E145" s="283"/>
      <c r="F145" s="284"/>
      <c r="G145" s="284"/>
      <c r="H145" s="280" t="s">
        <v>3055</v>
      </c>
      <c r="I145" s="280" t="s">
        <v>3056</v>
      </c>
      <c r="J145" s="274"/>
      <c r="K145" s="281"/>
      <c r="L145" s="281"/>
      <c r="M145" s="287">
        <f t="shared" si="35"/>
        <v>0</v>
      </c>
      <c r="N145" s="287">
        <f t="shared" si="36"/>
        <v>0</v>
      </c>
    </row>
    <row r="146" ht="17.25" customHeight="1" spans="1:14">
      <c r="A146" s="269"/>
      <c r="B146" s="269"/>
      <c r="C146" s="282"/>
      <c r="D146" s="283"/>
      <c r="E146" s="283"/>
      <c r="F146" s="284"/>
      <c r="G146" s="284"/>
      <c r="H146" s="280" t="s">
        <v>3057</v>
      </c>
      <c r="I146" s="280" t="s">
        <v>3058</v>
      </c>
      <c r="J146" s="274">
        <f t="shared" ref="J146:L146" si="39">SUM(J147:J154)</f>
        <v>0</v>
      </c>
      <c r="K146" s="274">
        <f t="shared" si="39"/>
        <v>0</v>
      </c>
      <c r="L146" s="274">
        <f t="shared" si="39"/>
        <v>0</v>
      </c>
      <c r="M146" s="287">
        <f t="shared" si="35"/>
        <v>0</v>
      </c>
      <c r="N146" s="287">
        <f t="shared" si="36"/>
        <v>0</v>
      </c>
    </row>
    <row r="147" ht="17.25" customHeight="1" spans="1:14">
      <c r="A147" s="269"/>
      <c r="B147" s="269"/>
      <c r="C147" s="282"/>
      <c r="D147" s="283"/>
      <c r="E147" s="283"/>
      <c r="F147" s="284"/>
      <c r="G147" s="284"/>
      <c r="H147" s="280" t="s">
        <v>3059</v>
      </c>
      <c r="I147" s="280" t="s">
        <v>3060</v>
      </c>
      <c r="J147" s="274"/>
      <c r="K147" s="281"/>
      <c r="L147" s="281"/>
      <c r="M147" s="287">
        <f t="shared" si="35"/>
        <v>0</v>
      </c>
      <c r="N147" s="287">
        <f t="shared" si="36"/>
        <v>0</v>
      </c>
    </row>
    <row r="148" ht="17.25" customHeight="1" spans="1:14">
      <c r="A148" s="269"/>
      <c r="B148" s="269"/>
      <c r="C148" s="282"/>
      <c r="D148" s="283"/>
      <c r="E148" s="283"/>
      <c r="F148" s="284"/>
      <c r="G148" s="284"/>
      <c r="H148" s="280" t="s">
        <v>3061</v>
      </c>
      <c r="I148" s="280" t="s">
        <v>3062</v>
      </c>
      <c r="J148" s="274"/>
      <c r="K148" s="281"/>
      <c r="L148" s="281"/>
      <c r="M148" s="287">
        <f t="shared" si="35"/>
        <v>0</v>
      </c>
      <c r="N148" s="287">
        <f t="shared" si="36"/>
        <v>0</v>
      </c>
    </row>
    <row r="149" ht="17.25" customHeight="1" spans="1:14">
      <c r="A149" s="269"/>
      <c r="B149" s="269"/>
      <c r="C149" s="282"/>
      <c r="D149" s="283"/>
      <c r="E149" s="283"/>
      <c r="F149" s="284"/>
      <c r="G149" s="284"/>
      <c r="H149" s="280" t="s">
        <v>3063</v>
      </c>
      <c r="I149" s="280" t="s">
        <v>3064</v>
      </c>
      <c r="J149" s="274"/>
      <c r="K149" s="281"/>
      <c r="L149" s="281"/>
      <c r="M149" s="287">
        <f t="shared" si="35"/>
        <v>0</v>
      </c>
      <c r="N149" s="287">
        <f t="shared" si="36"/>
        <v>0</v>
      </c>
    </row>
    <row r="150" ht="17.25" customHeight="1" spans="1:14">
      <c r="A150" s="269"/>
      <c r="B150" s="269"/>
      <c r="C150" s="282"/>
      <c r="D150" s="283"/>
      <c r="E150" s="283"/>
      <c r="F150" s="284"/>
      <c r="G150" s="284"/>
      <c r="H150" s="280" t="s">
        <v>3065</v>
      </c>
      <c r="I150" s="280" t="s">
        <v>3066</v>
      </c>
      <c r="J150" s="274"/>
      <c r="K150" s="281"/>
      <c r="L150" s="281"/>
      <c r="M150" s="287">
        <f t="shared" si="35"/>
        <v>0</v>
      </c>
      <c r="N150" s="287">
        <f t="shared" si="36"/>
        <v>0</v>
      </c>
    </row>
    <row r="151" ht="17.25" customHeight="1" spans="1:14">
      <c r="A151" s="269"/>
      <c r="B151" s="269"/>
      <c r="C151" s="282"/>
      <c r="D151" s="283"/>
      <c r="E151" s="283"/>
      <c r="F151" s="284"/>
      <c r="G151" s="284"/>
      <c r="H151" s="280" t="s">
        <v>3067</v>
      </c>
      <c r="I151" s="280" t="s">
        <v>3068</v>
      </c>
      <c r="J151" s="274"/>
      <c r="K151" s="281"/>
      <c r="L151" s="281"/>
      <c r="M151" s="287">
        <f t="shared" si="35"/>
        <v>0</v>
      </c>
      <c r="N151" s="287">
        <f t="shared" si="36"/>
        <v>0</v>
      </c>
    </row>
    <row r="152" ht="17.25" customHeight="1" spans="1:14">
      <c r="A152" s="269"/>
      <c r="B152" s="269"/>
      <c r="C152" s="282"/>
      <c r="D152" s="283"/>
      <c r="E152" s="283"/>
      <c r="F152" s="284"/>
      <c r="G152" s="284"/>
      <c r="H152" s="280" t="s">
        <v>3069</v>
      </c>
      <c r="I152" s="280" t="s">
        <v>3070</v>
      </c>
      <c r="J152" s="274"/>
      <c r="K152" s="281"/>
      <c r="L152" s="281"/>
      <c r="M152" s="287">
        <f t="shared" si="35"/>
        <v>0</v>
      </c>
      <c r="N152" s="287">
        <f t="shared" si="36"/>
        <v>0</v>
      </c>
    </row>
    <row r="153" ht="17.25" customHeight="1" spans="1:14">
      <c r="A153" s="269"/>
      <c r="B153" s="269"/>
      <c r="C153" s="282"/>
      <c r="D153" s="283"/>
      <c r="E153" s="283"/>
      <c r="F153" s="284"/>
      <c r="G153" s="284"/>
      <c r="H153" s="280" t="s">
        <v>3071</v>
      </c>
      <c r="I153" s="280" t="s">
        <v>3072</v>
      </c>
      <c r="J153" s="274"/>
      <c r="K153" s="281"/>
      <c r="L153" s="281"/>
      <c r="M153" s="287">
        <f t="shared" si="35"/>
        <v>0</v>
      </c>
      <c r="N153" s="287">
        <f t="shared" si="36"/>
        <v>0</v>
      </c>
    </row>
    <row r="154" ht="17.25" customHeight="1" spans="1:14">
      <c r="A154" s="269"/>
      <c r="B154" s="269"/>
      <c r="C154" s="282"/>
      <c r="D154" s="283"/>
      <c r="E154" s="283"/>
      <c r="F154" s="284"/>
      <c r="G154" s="284"/>
      <c r="H154" s="280" t="s">
        <v>3073</v>
      </c>
      <c r="I154" s="280" t="s">
        <v>3074</v>
      </c>
      <c r="J154" s="274"/>
      <c r="K154" s="281"/>
      <c r="L154" s="281"/>
      <c r="M154" s="287">
        <f t="shared" si="35"/>
        <v>0</v>
      </c>
      <c r="N154" s="287">
        <f t="shared" si="36"/>
        <v>0</v>
      </c>
    </row>
    <row r="155" ht="17.25" customHeight="1" spans="1:14">
      <c r="A155" s="269"/>
      <c r="B155" s="269"/>
      <c r="C155" s="282"/>
      <c r="D155" s="283"/>
      <c r="E155" s="283"/>
      <c r="F155" s="284"/>
      <c r="G155" s="284"/>
      <c r="H155" s="280" t="s">
        <v>3075</v>
      </c>
      <c r="I155" s="280" t="s">
        <v>3076</v>
      </c>
      <c r="J155" s="274">
        <f t="shared" ref="J155:L155" si="40">SUM(J156:J161)</f>
        <v>0</v>
      </c>
      <c r="K155" s="274">
        <f t="shared" si="40"/>
        <v>0</v>
      </c>
      <c r="L155" s="274">
        <f t="shared" si="40"/>
        <v>0</v>
      </c>
      <c r="M155" s="287">
        <f t="shared" si="35"/>
        <v>0</v>
      </c>
      <c r="N155" s="287">
        <f t="shared" si="36"/>
        <v>0</v>
      </c>
    </row>
    <row r="156" ht="17.25" customHeight="1" spans="1:14">
      <c r="A156" s="269"/>
      <c r="B156" s="269"/>
      <c r="C156" s="282"/>
      <c r="D156" s="283"/>
      <c r="E156" s="283"/>
      <c r="F156" s="284"/>
      <c r="G156" s="284"/>
      <c r="H156" s="280" t="s">
        <v>3077</v>
      </c>
      <c r="I156" s="280" t="s">
        <v>3078</v>
      </c>
      <c r="J156" s="274"/>
      <c r="K156" s="281"/>
      <c r="L156" s="281"/>
      <c r="M156" s="287">
        <f t="shared" si="35"/>
        <v>0</v>
      </c>
      <c r="N156" s="287">
        <f t="shared" si="36"/>
        <v>0</v>
      </c>
    </row>
    <row r="157" ht="17.25" customHeight="1" spans="1:14">
      <c r="A157" s="269"/>
      <c r="B157" s="269"/>
      <c r="C157" s="282"/>
      <c r="D157" s="283"/>
      <c r="E157" s="283"/>
      <c r="F157" s="284"/>
      <c r="G157" s="284"/>
      <c r="H157" s="280" t="s">
        <v>3079</v>
      </c>
      <c r="I157" s="280" t="s">
        <v>3080</v>
      </c>
      <c r="J157" s="274"/>
      <c r="K157" s="281"/>
      <c r="L157" s="281"/>
      <c r="M157" s="287">
        <f t="shared" si="35"/>
        <v>0</v>
      </c>
      <c r="N157" s="287">
        <f t="shared" si="36"/>
        <v>0</v>
      </c>
    </row>
    <row r="158" ht="17.25" customHeight="1" spans="1:14">
      <c r="A158" s="269"/>
      <c r="B158" s="269"/>
      <c r="C158" s="282"/>
      <c r="D158" s="283"/>
      <c r="E158" s="283"/>
      <c r="F158" s="284"/>
      <c r="G158" s="284"/>
      <c r="H158" s="280" t="s">
        <v>3081</v>
      </c>
      <c r="I158" s="280" t="s">
        <v>3082</v>
      </c>
      <c r="J158" s="274"/>
      <c r="K158" s="281"/>
      <c r="L158" s="281"/>
      <c r="M158" s="287">
        <f t="shared" si="35"/>
        <v>0</v>
      </c>
      <c r="N158" s="287">
        <f t="shared" si="36"/>
        <v>0</v>
      </c>
    </row>
    <row r="159" ht="17.25" customHeight="1" spans="1:14">
      <c r="A159" s="269"/>
      <c r="B159" s="269"/>
      <c r="C159" s="282"/>
      <c r="D159" s="283"/>
      <c r="E159" s="283"/>
      <c r="F159" s="284"/>
      <c r="G159" s="284"/>
      <c r="H159" s="280" t="s">
        <v>3083</v>
      </c>
      <c r="I159" s="280" t="s">
        <v>3084</v>
      </c>
      <c r="J159" s="274"/>
      <c r="K159" s="281"/>
      <c r="L159" s="281"/>
      <c r="M159" s="287">
        <f t="shared" si="35"/>
        <v>0</v>
      </c>
      <c r="N159" s="287">
        <f t="shared" si="36"/>
        <v>0</v>
      </c>
    </row>
    <row r="160" ht="17.25" customHeight="1" spans="1:14">
      <c r="A160" s="269"/>
      <c r="B160" s="269"/>
      <c r="C160" s="282"/>
      <c r="D160" s="283"/>
      <c r="E160" s="283"/>
      <c r="F160" s="284"/>
      <c r="G160" s="284"/>
      <c r="H160" s="280" t="s">
        <v>3085</v>
      </c>
      <c r="I160" s="280" t="s">
        <v>3086</v>
      </c>
      <c r="J160" s="274"/>
      <c r="K160" s="281"/>
      <c r="L160" s="281"/>
      <c r="M160" s="287">
        <f t="shared" si="35"/>
        <v>0</v>
      </c>
      <c r="N160" s="287">
        <f t="shared" si="36"/>
        <v>0</v>
      </c>
    </row>
    <row r="161" ht="17.25" customHeight="1" spans="1:14">
      <c r="A161" s="269"/>
      <c r="B161" s="269"/>
      <c r="C161" s="282"/>
      <c r="D161" s="283"/>
      <c r="E161" s="283"/>
      <c r="F161" s="284"/>
      <c r="G161" s="284"/>
      <c r="H161" s="280" t="s">
        <v>3087</v>
      </c>
      <c r="I161" s="280" t="s">
        <v>3088</v>
      </c>
      <c r="J161" s="274"/>
      <c r="K161" s="281"/>
      <c r="L161" s="281"/>
      <c r="M161" s="287">
        <f t="shared" si="35"/>
        <v>0</v>
      </c>
      <c r="N161" s="287">
        <f t="shared" si="36"/>
        <v>0</v>
      </c>
    </row>
    <row r="162" ht="17.25" customHeight="1" spans="1:14">
      <c r="A162" s="269"/>
      <c r="B162" s="269"/>
      <c r="C162" s="282"/>
      <c r="D162" s="283"/>
      <c r="E162" s="283"/>
      <c r="F162" s="284"/>
      <c r="G162" s="284"/>
      <c r="H162" s="280" t="s">
        <v>3089</v>
      </c>
      <c r="I162" s="280" t="s">
        <v>3090</v>
      </c>
      <c r="J162" s="274">
        <f t="shared" ref="J162:L162" si="41">SUM(J163:J171)</f>
        <v>0</v>
      </c>
      <c r="K162" s="274">
        <f t="shared" si="41"/>
        <v>0</v>
      </c>
      <c r="L162" s="274">
        <f t="shared" si="41"/>
        <v>0</v>
      </c>
      <c r="M162" s="287">
        <f t="shared" si="35"/>
        <v>0</v>
      </c>
      <c r="N162" s="287">
        <f t="shared" si="36"/>
        <v>0</v>
      </c>
    </row>
    <row r="163" ht="17.25" customHeight="1" spans="1:14">
      <c r="A163" s="269"/>
      <c r="B163" s="269"/>
      <c r="C163" s="282"/>
      <c r="D163" s="283"/>
      <c r="E163" s="283"/>
      <c r="F163" s="284"/>
      <c r="G163" s="284"/>
      <c r="H163" s="280" t="s">
        <v>3091</v>
      </c>
      <c r="I163" s="280" t="s">
        <v>3092</v>
      </c>
      <c r="J163" s="274"/>
      <c r="K163" s="281"/>
      <c r="L163" s="281"/>
      <c r="M163" s="287">
        <f t="shared" si="35"/>
        <v>0</v>
      </c>
      <c r="N163" s="287">
        <f t="shared" si="36"/>
        <v>0</v>
      </c>
    </row>
    <row r="164" ht="17.25" customHeight="1" spans="1:14">
      <c r="A164" s="269"/>
      <c r="B164" s="269"/>
      <c r="C164" s="282"/>
      <c r="D164" s="283"/>
      <c r="E164" s="283"/>
      <c r="F164" s="284"/>
      <c r="G164" s="284"/>
      <c r="H164" s="280" t="s">
        <v>3093</v>
      </c>
      <c r="I164" s="280" t="s">
        <v>1922</v>
      </c>
      <c r="J164" s="274"/>
      <c r="K164" s="281"/>
      <c r="L164" s="281"/>
      <c r="M164" s="287">
        <f t="shared" si="35"/>
        <v>0</v>
      </c>
      <c r="N164" s="287">
        <f t="shared" si="36"/>
        <v>0</v>
      </c>
    </row>
    <row r="165" ht="17.25" customHeight="1" spans="1:14">
      <c r="A165" s="269"/>
      <c r="B165" s="269"/>
      <c r="C165" s="282"/>
      <c r="D165" s="283"/>
      <c r="E165" s="283"/>
      <c r="F165" s="284"/>
      <c r="G165" s="284"/>
      <c r="H165" s="280" t="s">
        <v>3094</v>
      </c>
      <c r="I165" s="280" t="s">
        <v>3095</v>
      </c>
      <c r="J165" s="274"/>
      <c r="K165" s="281"/>
      <c r="L165" s="281"/>
      <c r="M165" s="287">
        <f t="shared" si="35"/>
        <v>0</v>
      </c>
      <c r="N165" s="287">
        <f t="shared" si="36"/>
        <v>0</v>
      </c>
    </row>
    <row r="166" ht="17.25" customHeight="1" spans="1:14">
      <c r="A166" s="269"/>
      <c r="B166" s="269"/>
      <c r="C166" s="282"/>
      <c r="D166" s="283"/>
      <c r="E166" s="283"/>
      <c r="F166" s="284"/>
      <c r="G166" s="284"/>
      <c r="H166" s="280" t="s">
        <v>3096</v>
      </c>
      <c r="I166" s="280" t="s">
        <v>3097</v>
      </c>
      <c r="J166" s="274"/>
      <c r="K166" s="281"/>
      <c r="L166" s="281"/>
      <c r="M166" s="287">
        <f t="shared" si="35"/>
        <v>0</v>
      </c>
      <c r="N166" s="287">
        <f t="shared" si="36"/>
        <v>0</v>
      </c>
    </row>
    <row r="167" ht="17.25" customHeight="1" spans="1:14">
      <c r="A167" s="269"/>
      <c r="B167" s="269"/>
      <c r="C167" s="282"/>
      <c r="D167" s="283"/>
      <c r="E167" s="283"/>
      <c r="F167" s="284"/>
      <c r="G167" s="284"/>
      <c r="H167" s="280" t="s">
        <v>3098</v>
      </c>
      <c r="I167" s="280" t="s">
        <v>3099</v>
      </c>
      <c r="J167" s="274"/>
      <c r="K167" s="281"/>
      <c r="L167" s="281"/>
      <c r="M167" s="287">
        <f t="shared" si="35"/>
        <v>0</v>
      </c>
      <c r="N167" s="287">
        <f t="shared" si="36"/>
        <v>0</v>
      </c>
    </row>
    <row r="168" ht="17.25" customHeight="1" spans="1:14">
      <c r="A168" s="269"/>
      <c r="B168" s="269"/>
      <c r="C168" s="282"/>
      <c r="D168" s="283"/>
      <c r="E168" s="283"/>
      <c r="F168" s="284"/>
      <c r="G168" s="284"/>
      <c r="H168" s="280" t="s">
        <v>3100</v>
      </c>
      <c r="I168" s="280" t="s">
        <v>3101</v>
      </c>
      <c r="J168" s="274"/>
      <c r="K168" s="281"/>
      <c r="L168" s="281"/>
      <c r="M168" s="287">
        <f t="shared" si="35"/>
        <v>0</v>
      </c>
      <c r="N168" s="287">
        <f t="shared" si="36"/>
        <v>0</v>
      </c>
    </row>
    <row r="169" ht="17.25" customHeight="1" spans="1:14">
      <c r="A169" s="269"/>
      <c r="B169" s="269"/>
      <c r="C169" s="282"/>
      <c r="D169" s="283"/>
      <c r="E169" s="283"/>
      <c r="F169" s="284"/>
      <c r="G169" s="284"/>
      <c r="H169" s="280" t="s">
        <v>3102</v>
      </c>
      <c r="I169" s="280" t="s">
        <v>3103</v>
      </c>
      <c r="J169" s="274"/>
      <c r="K169" s="281"/>
      <c r="L169" s="281"/>
      <c r="M169" s="287">
        <f t="shared" si="35"/>
        <v>0</v>
      </c>
      <c r="N169" s="287">
        <f t="shared" si="36"/>
        <v>0</v>
      </c>
    </row>
    <row r="170" ht="17.25" customHeight="1" spans="1:14">
      <c r="A170" s="269"/>
      <c r="B170" s="269"/>
      <c r="C170" s="282"/>
      <c r="D170" s="283"/>
      <c r="E170" s="283"/>
      <c r="F170" s="284"/>
      <c r="G170" s="284"/>
      <c r="H170" s="280" t="s">
        <v>3104</v>
      </c>
      <c r="I170" s="280" t="s">
        <v>3105</v>
      </c>
      <c r="J170" s="274"/>
      <c r="K170" s="281"/>
      <c r="L170" s="281"/>
      <c r="M170" s="287">
        <f t="shared" si="35"/>
        <v>0</v>
      </c>
      <c r="N170" s="287">
        <f t="shared" si="36"/>
        <v>0</v>
      </c>
    </row>
    <row r="171" ht="17.25" customHeight="1" spans="1:14">
      <c r="A171" s="269"/>
      <c r="B171" s="269"/>
      <c r="C171" s="282"/>
      <c r="D171" s="283"/>
      <c r="E171" s="283"/>
      <c r="F171" s="284"/>
      <c r="G171" s="284"/>
      <c r="H171" s="280" t="s">
        <v>3106</v>
      </c>
      <c r="I171" s="280" t="s">
        <v>3107</v>
      </c>
      <c r="J171" s="274"/>
      <c r="K171" s="281"/>
      <c r="L171" s="281"/>
      <c r="M171" s="287">
        <f t="shared" si="35"/>
        <v>0</v>
      </c>
      <c r="N171" s="287">
        <f t="shared" si="36"/>
        <v>0</v>
      </c>
    </row>
    <row r="172" ht="17.25" customHeight="1" spans="1:14">
      <c r="A172" s="269"/>
      <c r="B172" s="269"/>
      <c r="C172" s="282"/>
      <c r="D172" s="283"/>
      <c r="E172" s="283"/>
      <c r="F172" s="284"/>
      <c r="G172" s="284"/>
      <c r="H172" s="280" t="s">
        <v>3108</v>
      </c>
      <c r="I172" s="280" t="s">
        <v>3109</v>
      </c>
      <c r="J172" s="274">
        <f t="shared" ref="J172:L172" si="42">SUM(J173:J174)</f>
        <v>0</v>
      </c>
      <c r="K172" s="274">
        <f t="shared" si="42"/>
        <v>0</v>
      </c>
      <c r="L172" s="274">
        <f t="shared" si="42"/>
        <v>0</v>
      </c>
      <c r="M172" s="287">
        <f t="shared" si="35"/>
        <v>0</v>
      </c>
      <c r="N172" s="287">
        <f t="shared" si="36"/>
        <v>0</v>
      </c>
    </row>
    <row r="173" ht="17.25" customHeight="1" spans="1:14">
      <c r="A173" s="269"/>
      <c r="B173" s="269"/>
      <c r="C173" s="282"/>
      <c r="D173" s="283"/>
      <c r="E173" s="283"/>
      <c r="F173" s="284"/>
      <c r="G173" s="284"/>
      <c r="H173" s="280" t="s">
        <v>3110</v>
      </c>
      <c r="I173" s="280" t="s">
        <v>1866</v>
      </c>
      <c r="J173" s="274"/>
      <c r="K173" s="281"/>
      <c r="L173" s="281"/>
      <c r="M173" s="287">
        <f t="shared" si="35"/>
        <v>0</v>
      </c>
      <c r="N173" s="287">
        <f t="shared" si="36"/>
        <v>0</v>
      </c>
    </row>
    <row r="174" ht="17.25" customHeight="1" spans="1:14">
      <c r="A174" s="269"/>
      <c r="B174" s="269"/>
      <c r="C174" s="282"/>
      <c r="D174" s="283"/>
      <c r="E174" s="283"/>
      <c r="F174" s="284"/>
      <c r="G174" s="284"/>
      <c r="H174" s="280" t="s">
        <v>3111</v>
      </c>
      <c r="I174" s="280" t="s">
        <v>3112</v>
      </c>
      <c r="J174" s="274"/>
      <c r="K174" s="281"/>
      <c r="L174" s="281"/>
      <c r="M174" s="287">
        <f t="shared" si="35"/>
        <v>0</v>
      </c>
      <c r="N174" s="287">
        <f t="shared" si="36"/>
        <v>0</v>
      </c>
    </row>
    <row r="175" ht="17.25" customHeight="1" spans="1:14">
      <c r="A175" s="269"/>
      <c r="B175" s="269"/>
      <c r="C175" s="282"/>
      <c r="D175" s="283"/>
      <c r="E175" s="283"/>
      <c r="F175" s="284"/>
      <c r="G175" s="284"/>
      <c r="H175" s="280" t="s">
        <v>3113</v>
      </c>
      <c r="I175" s="280" t="s">
        <v>3114</v>
      </c>
      <c r="J175" s="274">
        <f t="shared" ref="J175:L175" si="43">SUM(J176:J177)</f>
        <v>0</v>
      </c>
      <c r="K175" s="274">
        <f t="shared" si="43"/>
        <v>0</v>
      </c>
      <c r="L175" s="274">
        <f t="shared" si="43"/>
        <v>0</v>
      </c>
      <c r="M175" s="287">
        <f t="shared" si="35"/>
        <v>0</v>
      </c>
      <c r="N175" s="287">
        <f t="shared" si="36"/>
        <v>0</v>
      </c>
    </row>
    <row r="176" ht="17.25" customHeight="1" spans="1:14">
      <c r="A176" s="269"/>
      <c r="B176" s="269"/>
      <c r="C176" s="282"/>
      <c r="D176" s="283"/>
      <c r="E176" s="283"/>
      <c r="F176" s="284"/>
      <c r="G176" s="284"/>
      <c r="H176" s="280" t="s">
        <v>3115</v>
      </c>
      <c r="I176" s="280" t="s">
        <v>1866</v>
      </c>
      <c r="J176" s="274"/>
      <c r="K176" s="281"/>
      <c r="L176" s="281"/>
      <c r="M176" s="287">
        <f t="shared" si="35"/>
        <v>0</v>
      </c>
      <c r="N176" s="287">
        <f t="shared" si="36"/>
        <v>0</v>
      </c>
    </row>
    <row r="177" ht="17.25" customHeight="1" spans="1:14">
      <c r="A177" s="269"/>
      <c r="B177" s="269"/>
      <c r="C177" s="282"/>
      <c r="D177" s="283"/>
      <c r="E177" s="283"/>
      <c r="F177" s="284"/>
      <c r="G177" s="284"/>
      <c r="H177" s="280" t="s">
        <v>3116</v>
      </c>
      <c r="I177" s="280" t="s">
        <v>3117</v>
      </c>
      <c r="J177" s="274"/>
      <c r="K177" s="281"/>
      <c r="L177" s="281"/>
      <c r="M177" s="287">
        <f t="shared" si="35"/>
        <v>0</v>
      </c>
      <c r="N177" s="287">
        <f t="shared" si="36"/>
        <v>0</v>
      </c>
    </row>
    <row r="178" ht="17.25" customHeight="1" spans="1:14">
      <c r="A178" s="269"/>
      <c r="B178" s="269"/>
      <c r="C178" s="282"/>
      <c r="D178" s="283"/>
      <c r="E178" s="283"/>
      <c r="F178" s="284"/>
      <c r="G178" s="284"/>
      <c r="H178" s="280" t="s">
        <v>3118</v>
      </c>
      <c r="I178" s="280" t="s">
        <v>3119</v>
      </c>
      <c r="J178" s="274"/>
      <c r="K178" s="281"/>
      <c r="L178" s="281"/>
      <c r="M178" s="287">
        <f t="shared" si="35"/>
        <v>0</v>
      </c>
      <c r="N178" s="287">
        <f t="shared" si="36"/>
        <v>0</v>
      </c>
    </row>
    <row r="179" ht="17.25" customHeight="1" spans="1:14">
      <c r="A179" s="269"/>
      <c r="B179" s="269"/>
      <c r="C179" s="282"/>
      <c r="D179" s="283"/>
      <c r="E179" s="283"/>
      <c r="F179" s="284"/>
      <c r="G179" s="284"/>
      <c r="H179" s="280" t="s">
        <v>410</v>
      </c>
      <c r="I179" s="280" t="s">
        <v>411</v>
      </c>
      <c r="J179" s="274">
        <f t="shared" ref="J179:L179" si="44">SUM(J180)</f>
        <v>0</v>
      </c>
      <c r="K179" s="274">
        <f t="shared" si="44"/>
        <v>0</v>
      </c>
      <c r="L179" s="274">
        <f t="shared" si="44"/>
        <v>0</v>
      </c>
      <c r="M179" s="287">
        <f t="shared" si="35"/>
        <v>0</v>
      </c>
      <c r="N179" s="287">
        <f t="shared" si="36"/>
        <v>0</v>
      </c>
    </row>
    <row r="180" ht="17.25" customHeight="1" spans="1:14">
      <c r="A180" s="269"/>
      <c r="B180" s="269"/>
      <c r="C180" s="282"/>
      <c r="D180" s="283"/>
      <c r="E180" s="283"/>
      <c r="F180" s="284"/>
      <c r="G180" s="284"/>
      <c r="H180" s="280" t="s">
        <v>3120</v>
      </c>
      <c r="I180" s="280" t="s">
        <v>3121</v>
      </c>
      <c r="J180" s="274">
        <f t="shared" ref="J180:L180" si="45">SUM(J181:J183)</f>
        <v>0</v>
      </c>
      <c r="K180" s="274">
        <f t="shared" si="45"/>
        <v>0</v>
      </c>
      <c r="L180" s="274">
        <f t="shared" si="45"/>
        <v>0</v>
      </c>
      <c r="M180" s="287">
        <f t="shared" si="35"/>
        <v>0</v>
      </c>
      <c r="N180" s="287">
        <f t="shared" si="36"/>
        <v>0</v>
      </c>
    </row>
    <row r="181" ht="17.25" customHeight="1" spans="1:14">
      <c r="A181" s="269"/>
      <c r="B181" s="269"/>
      <c r="C181" s="282"/>
      <c r="D181" s="283"/>
      <c r="E181" s="283"/>
      <c r="F181" s="284"/>
      <c r="G181" s="284"/>
      <c r="H181" s="280" t="s">
        <v>3122</v>
      </c>
      <c r="I181" s="280" t="s">
        <v>3123</v>
      </c>
      <c r="J181" s="274"/>
      <c r="K181" s="281"/>
      <c r="L181" s="281"/>
      <c r="M181" s="287">
        <f t="shared" si="35"/>
        <v>0</v>
      </c>
      <c r="N181" s="287">
        <f t="shared" si="36"/>
        <v>0</v>
      </c>
    </row>
    <row r="182" ht="17.25" customHeight="1" spans="1:14">
      <c r="A182" s="269"/>
      <c r="B182" s="269"/>
      <c r="C182" s="282"/>
      <c r="D182" s="283"/>
      <c r="E182" s="283"/>
      <c r="F182" s="284"/>
      <c r="G182" s="284"/>
      <c r="H182" s="280" t="s">
        <v>3124</v>
      </c>
      <c r="I182" s="289" t="s">
        <v>3125</v>
      </c>
      <c r="J182" s="274"/>
      <c r="K182" s="281"/>
      <c r="L182" s="281"/>
      <c r="M182" s="287">
        <f t="shared" si="35"/>
        <v>0</v>
      </c>
      <c r="N182" s="287">
        <f t="shared" si="36"/>
        <v>0</v>
      </c>
    </row>
    <row r="183" ht="17.25" customHeight="1" spans="1:14">
      <c r="A183" s="269"/>
      <c r="B183" s="269"/>
      <c r="C183" s="282"/>
      <c r="D183" s="283"/>
      <c r="E183" s="283"/>
      <c r="F183" s="284"/>
      <c r="G183" s="284"/>
      <c r="H183" s="280" t="s">
        <v>3126</v>
      </c>
      <c r="I183" s="289" t="s">
        <v>3127</v>
      </c>
      <c r="J183" s="274"/>
      <c r="K183" s="281"/>
      <c r="L183" s="281"/>
      <c r="M183" s="287">
        <f t="shared" si="35"/>
        <v>0</v>
      </c>
      <c r="N183" s="287">
        <f t="shared" si="36"/>
        <v>0</v>
      </c>
    </row>
    <row r="184" ht="17.25" customHeight="1" spans="1:14">
      <c r="A184" s="269"/>
      <c r="B184" s="269"/>
      <c r="C184" s="282"/>
      <c r="D184" s="283"/>
      <c r="E184" s="283"/>
      <c r="F184" s="284"/>
      <c r="G184" s="284"/>
      <c r="H184" s="280" t="s">
        <v>434</v>
      </c>
      <c r="I184" s="280" t="s">
        <v>435</v>
      </c>
      <c r="J184" s="274">
        <f t="shared" ref="J184:L184" si="46">J185</f>
        <v>0</v>
      </c>
      <c r="K184" s="274">
        <f t="shared" si="46"/>
        <v>0</v>
      </c>
      <c r="L184" s="274">
        <f t="shared" si="46"/>
        <v>0</v>
      </c>
      <c r="M184" s="287">
        <f t="shared" si="35"/>
        <v>0</v>
      </c>
      <c r="N184" s="287">
        <f t="shared" si="36"/>
        <v>0</v>
      </c>
    </row>
    <row r="185" ht="17.25" customHeight="1" spans="1:14">
      <c r="A185" s="179"/>
      <c r="B185" s="179"/>
      <c r="C185" s="179"/>
      <c r="D185" s="179"/>
      <c r="E185" s="179"/>
      <c r="F185" s="179"/>
      <c r="G185" s="179"/>
      <c r="H185" s="178">
        <v>21704</v>
      </c>
      <c r="I185" s="178" t="s">
        <v>3128</v>
      </c>
      <c r="J185" s="179">
        <f t="shared" ref="J185:L185" si="47">SUM(J186:J187)</f>
        <v>0</v>
      </c>
      <c r="K185" s="179">
        <f t="shared" si="47"/>
        <v>0</v>
      </c>
      <c r="L185" s="179">
        <f t="shared" si="47"/>
        <v>0</v>
      </c>
      <c r="M185" s="179">
        <f t="shared" si="35"/>
        <v>0</v>
      </c>
      <c r="N185" s="179">
        <f t="shared" si="36"/>
        <v>0</v>
      </c>
    </row>
    <row r="186" ht="17.25" customHeight="1" spans="1:14">
      <c r="A186" s="269"/>
      <c r="B186" s="269"/>
      <c r="C186" s="282"/>
      <c r="D186" s="283"/>
      <c r="E186" s="283"/>
      <c r="F186" s="284"/>
      <c r="G186" s="284"/>
      <c r="H186" s="280" t="s">
        <v>3129</v>
      </c>
      <c r="I186" s="289" t="s">
        <v>3130</v>
      </c>
      <c r="J186" s="274"/>
      <c r="K186" s="281"/>
      <c r="L186" s="281"/>
      <c r="M186" s="287">
        <f t="shared" si="35"/>
        <v>0</v>
      </c>
      <c r="N186" s="287">
        <f t="shared" si="36"/>
        <v>0</v>
      </c>
    </row>
    <row r="187" ht="17.25" customHeight="1" spans="1:14">
      <c r="A187" s="269"/>
      <c r="B187" s="269"/>
      <c r="C187" s="282"/>
      <c r="D187" s="283"/>
      <c r="E187" s="283"/>
      <c r="F187" s="284"/>
      <c r="G187" s="284"/>
      <c r="H187" s="280" t="s">
        <v>3131</v>
      </c>
      <c r="I187" s="289" t="s">
        <v>3132</v>
      </c>
      <c r="J187" s="274"/>
      <c r="K187" s="281"/>
      <c r="L187" s="281"/>
      <c r="M187" s="287">
        <f t="shared" si="35"/>
        <v>0</v>
      </c>
      <c r="N187" s="287">
        <f t="shared" si="36"/>
        <v>0</v>
      </c>
    </row>
    <row r="188" ht="17.25" customHeight="1" spans="1:14">
      <c r="A188" s="269"/>
      <c r="B188" s="269"/>
      <c r="C188" s="282"/>
      <c r="D188" s="283"/>
      <c r="E188" s="283"/>
      <c r="F188" s="284"/>
      <c r="G188" s="284"/>
      <c r="H188" s="280" t="s">
        <v>509</v>
      </c>
      <c r="I188" s="280" t="s">
        <v>464</v>
      </c>
      <c r="J188" s="274">
        <f t="shared" ref="J188:L188" si="48">SUM(J189,J193,J202,J204)</f>
        <v>0</v>
      </c>
      <c r="K188" s="274">
        <f t="shared" si="48"/>
        <v>24344</v>
      </c>
      <c r="L188" s="274">
        <f t="shared" si="48"/>
        <v>108</v>
      </c>
      <c r="M188" s="287">
        <f t="shared" si="35"/>
        <v>0</v>
      </c>
      <c r="N188" s="287">
        <f t="shared" si="36"/>
        <v>0.00443641143608281</v>
      </c>
    </row>
    <row r="189" ht="17.25" customHeight="1" spans="1:14">
      <c r="A189" s="269"/>
      <c r="B189" s="269"/>
      <c r="C189" s="282"/>
      <c r="D189" s="283"/>
      <c r="E189" s="283"/>
      <c r="F189" s="284"/>
      <c r="G189" s="284"/>
      <c r="H189" s="280" t="s">
        <v>3133</v>
      </c>
      <c r="I189" s="280" t="s">
        <v>3134</v>
      </c>
      <c r="J189" s="274">
        <f t="shared" ref="J189:L189" si="49">SUM(J190:J192)</f>
        <v>0</v>
      </c>
      <c r="K189" s="274">
        <f t="shared" si="49"/>
        <v>23200</v>
      </c>
      <c r="L189" s="274">
        <f t="shared" si="49"/>
        <v>0</v>
      </c>
      <c r="M189" s="287">
        <f t="shared" si="35"/>
        <v>0</v>
      </c>
      <c r="N189" s="287">
        <f t="shared" si="36"/>
        <v>0</v>
      </c>
    </row>
    <row r="190" ht="17.25" customHeight="1" spans="1:14">
      <c r="A190" s="269"/>
      <c r="B190" s="269"/>
      <c r="C190" s="282"/>
      <c r="D190" s="283"/>
      <c r="E190" s="283"/>
      <c r="F190" s="284"/>
      <c r="G190" s="284"/>
      <c r="H190" s="280" t="s">
        <v>3135</v>
      </c>
      <c r="I190" s="280" t="s">
        <v>3136</v>
      </c>
      <c r="J190" s="274"/>
      <c r="K190" s="281"/>
      <c r="L190" s="281"/>
      <c r="M190" s="287">
        <f t="shared" si="35"/>
        <v>0</v>
      </c>
      <c r="N190" s="287">
        <f t="shared" si="36"/>
        <v>0</v>
      </c>
    </row>
    <row r="191" ht="17.25" customHeight="1" spans="1:14">
      <c r="A191" s="269"/>
      <c r="B191" s="269"/>
      <c r="C191" s="282"/>
      <c r="D191" s="283"/>
      <c r="E191" s="283"/>
      <c r="F191" s="284"/>
      <c r="G191" s="284"/>
      <c r="H191" s="280" t="s">
        <v>3137</v>
      </c>
      <c r="I191" s="280" t="s">
        <v>3138</v>
      </c>
      <c r="J191" s="274"/>
      <c r="K191" s="281">
        <v>8900</v>
      </c>
      <c r="L191" s="281"/>
      <c r="M191" s="287">
        <f t="shared" si="35"/>
        <v>0</v>
      </c>
      <c r="N191" s="287">
        <f t="shared" si="36"/>
        <v>0</v>
      </c>
    </row>
    <row r="192" ht="17.25" customHeight="1" spans="1:14">
      <c r="A192" s="269"/>
      <c r="B192" s="269"/>
      <c r="C192" s="282"/>
      <c r="D192" s="283"/>
      <c r="E192" s="283"/>
      <c r="F192" s="284"/>
      <c r="G192" s="284"/>
      <c r="H192" s="280" t="s">
        <v>3139</v>
      </c>
      <c r="I192" s="280" t="s">
        <v>3140</v>
      </c>
      <c r="J192" s="274"/>
      <c r="K192" s="281">
        <v>14300</v>
      </c>
      <c r="L192" s="281"/>
      <c r="M192" s="287">
        <f t="shared" si="35"/>
        <v>0</v>
      </c>
      <c r="N192" s="287">
        <f t="shared" si="36"/>
        <v>0</v>
      </c>
    </row>
    <row r="193" ht="17.25" customHeight="1" spans="1:14">
      <c r="A193" s="269"/>
      <c r="B193" s="269"/>
      <c r="C193" s="282"/>
      <c r="D193" s="283"/>
      <c r="E193" s="283"/>
      <c r="F193" s="284"/>
      <c r="G193" s="284"/>
      <c r="H193" s="280" t="s">
        <v>3141</v>
      </c>
      <c r="I193" s="280" t="s">
        <v>3142</v>
      </c>
      <c r="J193" s="274">
        <f t="shared" ref="J193:L193" si="50">SUM(J194:J201)</f>
        <v>0</v>
      </c>
      <c r="K193" s="274">
        <f t="shared" si="50"/>
        <v>0</v>
      </c>
      <c r="L193" s="274">
        <f t="shared" si="50"/>
        <v>0</v>
      </c>
      <c r="M193" s="287">
        <f t="shared" si="35"/>
        <v>0</v>
      </c>
      <c r="N193" s="287">
        <f t="shared" si="36"/>
        <v>0</v>
      </c>
    </row>
    <row r="194" ht="17.25" customHeight="1" spans="1:14">
      <c r="A194" s="269"/>
      <c r="B194" s="269"/>
      <c r="C194" s="282"/>
      <c r="D194" s="283"/>
      <c r="E194" s="283"/>
      <c r="F194" s="284"/>
      <c r="G194" s="284"/>
      <c r="H194" s="280" t="s">
        <v>3143</v>
      </c>
      <c r="I194" s="280" t="s">
        <v>3144</v>
      </c>
      <c r="J194" s="274"/>
      <c r="K194" s="281"/>
      <c r="L194" s="281"/>
      <c r="M194" s="287">
        <f t="shared" si="35"/>
        <v>0</v>
      </c>
      <c r="N194" s="287">
        <f t="shared" si="36"/>
        <v>0</v>
      </c>
    </row>
    <row r="195" ht="17.25" customHeight="1" spans="1:14">
      <c r="A195" s="269"/>
      <c r="B195" s="269"/>
      <c r="C195" s="282"/>
      <c r="D195" s="283"/>
      <c r="E195" s="283"/>
      <c r="F195" s="284"/>
      <c r="G195" s="284"/>
      <c r="H195" s="280" t="s">
        <v>3145</v>
      </c>
      <c r="I195" s="280" t="s">
        <v>3146</v>
      </c>
      <c r="J195" s="274"/>
      <c r="K195" s="281"/>
      <c r="L195" s="281"/>
      <c r="M195" s="287">
        <f t="shared" si="35"/>
        <v>0</v>
      </c>
      <c r="N195" s="287">
        <f t="shared" si="36"/>
        <v>0</v>
      </c>
    </row>
    <row r="196" ht="17.25" customHeight="1" spans="1:14">
      <c r="A196" s="269"/>
      <c r="B196" s="269"/>
      <c r="C196" s="282"/>
      <c r="D196" s="283"/>
      <c r="E196" s="283"/>
      <c r="F196" s="284"/>
      <c r="G196" s="284"/>
      <c r="H196" s="280" t="s">
        <v>3147</v>
      </c>
      <c r="I196" s="280" t="s">
        <v>3148</v>
      </c>
      <c r="J196" s="274"/>
      <c r="K196" s="281"/>
      <c r="L196" s="281"/>
      <c r="M196" s="287">
        <f t="shared" si="35"/>
        <v>0</v>
      </c>
      <c r="N196" s="287">
        <f t="shared" si="36"/>
        <v>0</v>
      </c>
    </row>
    <row r="197" ht="17.25" customHeight="1" spans="1:14">
      <c r="A197" s="269"/>
      <c r="B197" s="269"/>
      <c r="C197" s="282"/>
      <c r="D197" s="283"/>
      <c r="E197" s="283"/>
      <c r="F197" s="284"/>
      <c r="G197" s="284"/>
      <c r="H197" s="280" t="s">
        <v>3149</v>
      </c>
      <c r="I197" s="280" t="s">
        <v>3150</v>
      </c>
      <c r="J197" s="274"/>
      <c r="K197" s="281"/>
      <c r="L197" s="281"/>
      <c r="M197" s="287">
        <f t="shared" si="35"/>
        <v>0</v>
      </c>
      <c r="N197" s="287">
        <f t="shared" si="36"/>
        <v>0</v>
      </c>
    </row>
    <row r="198" ht="17.25" customHeight="1" spans="1:14">
      <c r="A198" s="269"/>
      <c r="B198" s="269"/>
      <c r="C198" s="282"/>
      <c r="D198" s="283"/>
      <c r="E198" s="283"/>
      <c r="F198" s="284"/>
      <c r="G198" s="284"/>
      <c r="H198" s="280" t="s">
        <v>3151</v>
      </c>
      <c r="I198" s="280" t="s">
        <v>3152</v>
      </c>
      <c r="J198" s="274"/>
      <c r="K198" s="281"/>
      <c r="L198" s="281"/>
      <c r="M198" s="287">
        <f t="shared" si="35"/>
        <v>0</v>
      </c>
      <c r="N198" s="287">
        <f t="shared" si="36"/>
        <v>0</v>
      </c>
    </row>
    <row r="199" ht="17.25" customHeight="1" spans="1:14">
      <c r="A199" s="269"/>
      <c r="B199" s="269"/>
      <c r="C199" s="282"/>
      <c r="D199" s="283"/>
      <c r="E199" s="283"/>
      <c r="F199" s="284"/>
      <c r="G199" s="284"/>
      <c r="H199" s="280" t="s">
        <v>3153</v>
      </c>
      <c r="I199" s="280" t="s">
        <v>3154</v>
      </c>
      <c r="J199" s="274"/>
      <c r="K199" s="281"/>
      <c r="L199" s="281"/>
      <c r="M199" s="287">
        <f t="shared" ref="M199:M262" si="51">IFERROR($L199/J199,)</f>
        <v>0</v>
      </c>
      <c r="N199" s="287">
        <f t="shared" ref="N199:N262" si="52">IFERROR($L199/K199,)</f>
        <v>0</v>
      </c>
    </row>
    <row r="200" ht="17.25" customHeight="1" spans="1:14">
      <c r="A200" s="269"/>
      <c r="B200" s="269"/>
      <c r="C200" s="282"/>
      <c r="D200" s="283"/>
      <c r="E200" s="283"/>
      <c r="F200" s="284"/>
      <c r="G200" s="284"/>
      <c r="H200" s="280" t="s">
        <v>3155</v>
      </c>
      <c r="I200" s="280" t="s">
        <v>3156</v>
      </c>
      <c r="J200" s="274"/>
      <c r="K200" s="281"/>
      <c r="L200" s="281"/>
      <c r="M200" s="287">
        <f t="shared" si="51"/>
        <v>0</v>
      </c>
      <c r="N200" s="287">
        <f t="shared" si="52"/>
        <v>0</v>
      </c>
    </row>
    <row r="201" ht="17.25" customHeight="1" spans="1:14">
      <c r="A201" s="269"/>
      <c r="B201" s="269"/>
      <c r="C201" s="282"/>
      <c r="D201" s="283"/>
      <c r="E201" s="283"/>
      <c r="F201" s="284"/>
      <c r="G201" s="284"/>
      <c r="H201" s="280" t="s">
        <v>3157</v>
      </c>
      <c r="I201" s="280" t="s">
        <v>3158</v>
      </c>
      <c r="J201" s="274"/>
      <c r="K201" s="281"/>
      <c r="L201" s="281"/>
      <c r="M201" s="287">
        <f t="shared" si="51"/>
        <v>0</v>
      </c>
      <c r="N201" s="287">
        <f t="shared" si="52"/>
        <v>0</v>
      </c>
    </row>
    <row r="202" ht="17.25" customHeight="1" spans="1:14">
      <c r="A202" s="269"/>
      <c r="B202" s="269"/>
      <c r="C202" s="282"/>
      <c r="D202" s="283"/>
      <c r="E202" s="283"/>
      <c r="F202" s="284"/>
      <c r="G202" s="284"/>
      <c r="H202" s="280" t="s">
        <v>3159</v>
      </c>
      <c r="I202" s="280" t="s">
        <v>3160</v>
      </c>
      <c r="J202" s="274">
        <f t="shared" ref="J202:L202" si="53">J203</f>
        <v>0</v>
      </c>
      <c r="K202" s="281">
        <f t="shared" si="53"/>
        <v>0</v>
      </c>
      <c r="L202" s="281">
        <f t="shared" si="53"/>
        <v>0</v>
      </c>
      <c r="M202" s="287">
        <f t="shared" si="51"/>
        <v>0</v>
      </c>
      <c r="N202" s="287">
        <f t="shared" si="52"/>
        <v>0</v>
      </c>
    </row>
    <row r="203" ht="17.25" customHeight="1" spans="1:14">
      <c r="A203" s="179"/>
      <c r="B203" s="179"/>
      <c r="C203" s="179"/>
      <c r="D203" s="179"/>
      <c r="E203" s="179"/>
      <c r="F203" s="179"/>
      <c r="G203" s="179"/>
      <c r="H203" s="178">
        <v>2290901</v>
      </c>
      <c r="I203" s="178" t="s">
        <v>3161</v>
      </c>
      <c r="J203" s="179"/>
      <c r="K203" s="179"/>
      <c r="L203" s="179"/>
      <c r="M203" s="179">
        <f t="shared" si="51"/>
        <v>0</v>
      </c>
      <c r="N203" s="179">
        <f t="shared" si="52"/>
        <v>0</v>
      </c>
    </row>
    <row r="204" ht="17.25" customHeight="1" spans="1:14">
      <c r="A204" s="269"/>
      <c r="B204" s="269"/>
      <c r="C204" s="282"/>
      <c r="D204" s="283"/>
      <c r="E204" s="283"/>
      <c r="F204" s="284"/>
      <c r="G204" s="284"/>
      <c r="H204" s="280" t="s">
        <v>3162</v>
      </c>
      <c r="I204" s="280" t="s">
        <v>3163</v>
      </c>
      <c r="J204" s="274">
        <f t="shared" ref="J204:L204" si="54">SUM(J205:J215)</f>
        <v>0</v>
      </c>
      <c r="K204" s="274">
        <f t="shared" si="54"/>
        <v>1144</v>
      </c>
      <c r="L204" s="274">
        <f t="shared" si="54"/>
        <v>108</v>
      </c>
      <c r="M204" s="287">
        <f t="shared" si="51"/>
        <v>0</v>
      </c>
      <c r="N204" s="287">
        <f t="shared" si="52"/>
        <v>0.0944055944055944</v>
      </c>
    </row>
    <row r="205" ht="17.25" customHeight="1" spans="1:14">
      <c r="A205" s="269"/>
      <c r="B205" s="269"/>
      <c r="C205" s="282"/>
      <c r="D205" s="283"/>
      <c r="E205" s="283"/>
      <c r="F205" s="284"/>
      <c r="G205" s="284"/>
      <c r="H205" s="280" t="s">
        <v>3164</v>
      </c>
      <c r="I205" s="280" t="s">
        <v>3165</v>
      </c>
      <c r="J205" s="274"/>
      <c r="K205" s="281"/>
      <c r="L205" s="281"/>
      <c r="M205" s="287">
        <f t="shared" si="51"/>
        <v>0</v>
      </c>
      <c r="N205" s="287">
        <f t="shared" si="52"/>
        <v>0</v>
      </c>
    </row>
    <row r="206" ht="17.25" customHeight="1" spans="1:14">
      <c r="A206" s="269"/>
      <c r="B206" s="269"/>
      <c r="C206" s="282"/>
      <c r="D206" s="283"/>
      <c r="E206" s="283"/>
      <c r="F206" s="284"/>
      <c r="G206" s="284"/>
      <c r="H206" s="280" t="s">
        <v>3166</v>
      </c>
      <c r="I206" s="280" t="s">
        <v>3167</v>
      </c>
      <c r="J206" s="274"/>
      <c r="K206" s="281">
        <v>261</v>
      </c>
      <c r="L206" s="281">
        <v>23</v>
      </c>
      <c r="M206" s="287">
        <f t="shared" si="51"/>
        <v>0</v>
      </c>
      <c r="N206" s="287">
        <f t="shared" si="52"/>
        <v>0.0881226053639847</v>
      </c>
    </row>
    <row r="207" ht="17.25" customHeight="1" spans="1:14">
      <c r="A207" s="269"/>
      <c r="B207" s="269"/>
      <c r="C207" s="282"/>
      <c r="D207" s="283"/>
      <c r="E207" s="283"/>
      <c r="F207" s="284"/>
      <c r="G207" s="284"/>
      <c r="H207" s="280" t="s">
        <v>3168</v>
      </c>
      <c r="I207" s="280" t="s">
        <v>3169</v>
      </c>
      <c r="J207" s="274"/>
      <c r="K207" s="281">
        <v>798</v>
      </c>
      <c r="L207" s="281">
        <v>54</v>
      </c>
      <c r="M207" s="287">
        <f t="shared" si="51"/>
        <v>0</v>
      </c>
      <c r="N207" s="287">
        <f t="shared" si="52"/>
        <v>0.0676691729323308</v>
      </c>
    </row>
    <row r="208" ht="17.25" customHeight="1" spans="1:14">
      <c r="A208" s="269"/>
      <c r="B208" s="269"/>
      <c r="C208" s="282"/>
      <c r="D208" s="283"/>
      <c r="E208" s="283"/>
      <c r="F208" s="284"/>
      <c r="G208" s="284"/>
      <c r="H208" s="280" t="s">
        <v>3170</v>
      </c>
      <c r="I208" s="280" t="s">
        <v>3171</v>
      </c>
      <c r="J208" s="274"/>
      <c r="K208" s="281"/>
      <c r="L208" s="281"/>
      <c r="M208" s="287">
        <f t="shared" si="51"/>
        <v>0</v>
      </c>
      <c r="N208" s="287">
        <f t="shared" si="52"/>
        <v>0</v>
      </c>
    </row>
    <row r="209" ht="17.25" customHeight="1" spans="1:14">
      <c r="A209" s="269"/>
      <c r="B209" s="269"/>
      <c r="C209" s="282"/>
      <c r="D209" s="283"/>
      <c r="E209" s="283"/>
      <c r="F209" s="284"/>
      <c r="G209" s="284"/>
      <c r="H209" s="280" t="s">
        <v>3172</v>
      </c>
      <c r="I209" s="280" t="s">
        <v>3173</v>
      </c>
      <c r="J209" s="274"/>
      <c r="K209" s="281"/>
      <c r="L209" s="281"/>
      <c r="M209" s="287">
        <f t="shared" si="51"/>
        <v>0</v>
      </c>
      <c r="N209" s="287">
        <f t="shared" si="52"/>
        <v>0</v>
      </c>
    </row>
    <row r="210" ht="17.25" customHeight="1" spans="1:14">
      <c r="A210" s="269"/>
      <c r="B210" s="269"/>
      <c r="C210" s="282"/>
      <c r="D210" s="283"/>
      <c r="E210" s="283"/>
      <c r="F210" s="284"/>
      <c r="G210" s="284"/>
      <c r="H210" s="280" t="s">
        <v>3174</v>
      </c>
      <c r="I210" s="280" t="s">
        <v>3175</v>
      </c>
      <c r="J210" s="274"/>
      <c r="K210" s="281">
        <v>85</v>
      </c>
      <c r="L210" s="281">
        <v>31</v>
      </c>
      <c r="M210" s="287">
        <f t="shared" si="51"/>
        <v>0</v>
      </c>
      <c r="N210" s="287">
        <f t="shared" si="52"/>
        <v>0.364705882352941</v>
      </c>
    </row>
    <row r="211" ht="17.25" customHeight="1" spans="1:14">
      <c r="A211" s="269"/>
      <c r="B211" s="269"/>
      <c r="C211" s="282"/>
      <c r="D211" s="283"/>
      <c r="E211" s="283"/>
      <c r="F211" s="284"/>
      <c r="G211" s="284"/>
      <c r="H211" s="280" t="s">
        <v>3176</v>
      </c>
      <c r="I211" s="280" t="s">
        <v>3177</v>
      </c>
      <c r="J211" s="274"/>
      <c r="K211" s="281"/>
      <c r="L211" s="281"/>
      <c r="M211" s="287">
        <f t="shared" si="51"/>
        <v>0</v>
      </c>
      <c r="N211" s="287">
        <f t="shared" si="52"/>
        <v>0</v>
      </c>
    </row>
    <row r="212" ht="17.25" customHeight="1" spans="1:14">
      <c r="A212" s="269"/>
      <c r="B212" s="269"/>
      <c r="C212" s="282"/>
      <c r="D212" s="283"/>
      <c r="E212" s="283"/>
      <c r="F212" s="284"/>
      <c r="G212" s="284"/>
      <c r="H212" s="280" t="s">
        <v>3178</v>
      </c>
      <c r="I212" s="280" t="s">
        <v>3179</v>
      </c>
      <c r="J212" s="274"/>
      <c r="K212" s="281"/>
      <c r="L212" s="281"/>
      <c r="M212" s="287">
        <f t="shared" si="51"/>
        <v>0</v>
      </c>
      <c r="N212" s="287">
        <f t="shared" si="52"/>
        <v>0</v>
      </c>
    </row>
    <row r="213" ht="17.25" customHeight="1" spans="1:14">
      <c r="A213" s="269"/>
      <c r="B213" s="269"/>
      <c r="C213" s="282"/>
      <c r="D213" s="283"/>
      <c r="E213" s="283"/>
      <c r="F213" s="284"/>
      <c r="G213" s="284"/>
      <c r="H213" s="280" t="s">
        <v>3180</v>
      </c>
      <c r="I213" s="280" t="s">
        <v>3181</v>
      </c>
      <c r="J213" s="274"/>
      <c r="K213" s="281"/>
      <c r="L213" s="281"/>
      <c r="M213" s="287">
        <f t="shared" si="51"/>
        <v>0</v>
      </c>
      <c r="N213" s="287">
        <f t="shared" si="52"/>
        <v>0</v>
      </c>
    </row>
    <row r="214" ht="17.25" customHeight="1" spans="1:14">
      <c r="A214" s="269"/>
      <c r="B214" s="269"/>
      <c r="C214" s="282"/>
      <c r="D214" s="283"/>
      <c r="E214" s="283"/>
      <c r="F214" s="284"/>
      <c r="G214" s="284"/>
      <c r="H214" s="280" t="s">
        <v>3182</v>
      </c>
      <c r="I214" s="280" t="s">
        <v>3183</v>
      </c>
      <c r="J214" s="274"/>
      <c r="K214" s="281"/>
      <c r="L214" s="281"/>
      <c r="M214" s="287">
        <f t="shared" si="51"/>
        <v>0</v>
      </c>
      <c r="N214" s="287">
        <f t="shared" si="52"/>
        <v>0</v>
      </c>
    </row>
    <row r="215" ht="17.25" customHeight="1" spans="1:14">
      <c r="A215" s="269"/>
      <c r="B215" s="269"/>
      <c r="C215" s="282"/>
      <c r="D215" s="283"/>
      <c r="E215" s="283"/>
      <c r="F215" s="284"/>
      <c r="G215" s="284"/>
      <c r="H215" s="280" t="s">
        <v>3184</v>
      </c>
      <c r="I215" s="280" t="s">
        <v>3185</v>
      </c>
      <c r="J215" s="274"/>
      <c r="K215" s="281"/>
      <c r="L215" s="281"/>
      <c r="M215" s="287">
        <f t="shared" si="51"/>
        <v>0</v>
      </c>
      <c r="N215" s="287">
        <f t="shared" si="52"/>
        <v>0</v>
      </c>
    </row>
    <row r="216" ht="17.25" customHeight="1" spans="1:14">
      <c r="A216" s="269"/>
      <c r="B216" s="269"/>
      <c r="C216" s="282"/>
      <c r="D216" s="283"/>
      <c r="E216" s="283"/>
      <c r="F216" s="284"/>
      <c r="G216" s="284"/>
      <c r="H216" s="280" t="s">
        <v>513</v>
      </c>
      <c r="I216" s="280" t="s">
        <v>514</v>
      </c>
      <c r="J216" s="274">
        <f t="shared" ref="J216:L216" si="55">SUM(J217)</f>
        <v>6399</v>
      </c>
      <c r="K216" s="274">
        <f t="shared" si="55"/>
        <v>6542</v>
      </c>
      <c r="L216" s="274">
        <f t="shared" si="55"/>
        <v>6555</v>
      </c>
      <c r="M216" s="287">
        <f t="shared" si="51"/>
        <v>1.02437880918894</v>
      </c>
      <c r="N216" s="287">
        <f t="shared" si="52"/>
        <v>1.00198715988994</v>
      </c>
    </row>
    <row r="217" ht="17.25" customHeight="1" spans="1:14">
      <c r="A217" s="269"/>
      <c r="B217" s="269"/>
      <c r="C217" s="282"/>
      <c r="D217" s="283"/>
      <c r="E217" s="283"/>
      <c r="F217" s="284"/>
      <c r="G217" s="284"/>
      <c r="H217" s="280" t="s">
        <v>3186</v>
      </c>
      <c r="I217" s="280" t="s">
        <v>3187</v>
      </c>
      <c r="J217" s="274">
        <f t="shared" ref="J217:L217" si="56">SUM(J218:J232)</f>
        <v>6399</v>
      </c>
      <c r="K217" s="274">
        <f t="shared" si="56"/>
        <v>6542</v>
      </c>
      <c r="L217" s="274">
        <f t="shared" si="56"/>
        <v>6555</v>
      </c>
      <c r="M217" s="287">
        <f t="shared" si="51"/>
        <v>1.02437880918894</v>
      </c>
      <c r="N217" s="287">
        <f t="shared" si="52"/>
        <v>1.00198715988994</v>
      </c>
    </row>
    <row r="218" ht="17.25" customHeight="1" spans="1:14">
      <c r="A218" s="269"/>
      <c r="B218" s="269"/>
      <c r="C218" s="282"/>
      <c r="D218" s="283"/>
      <c r="E218" s="283"/>
      <c r="F218" s="284"/>
      <c r="G218" s="284"/>
      <c r="H218" s="280" t="s">
        <v>3188</v>
      </c>
      <c r="I218" s="280" t="s">
        <v>3189</v>
      </c>
      <c r="J218" s="274"/>
      <c r="K218" s="281"/>
      <c r="L218" s="281"/>
      <c r="M218" s="287">
        <f t="shared" si="51"/>
        <v>0</v>
      </c>
      <c r="N218" s="287">
        <f t="shared" si="52"/>
        <v>0</v>
      </c>
    </row>
    <row r="219" ht="17.25" customHeight="1" spans="1:14">
      <c r="A219" s="269"/>
      <c r="B219" s="269"/>
      <c r="C219" s="282"/>
      <c r="D219" s="283"/>
      <c r="E219" s="283"/>
      <c r="F219" s="284"/>
      <c r="G219" s="284"/>
      <c r="H219" s="280" t="s">
        <v>3190</v>
      </c>
      <c r="I219" s="280" t="s">
        <v>3191</v>
      </c>
      <c r="J219" s="274"/>
      <c r="K219" s="281"/>
      <c r="L219" s="281"/>
      <c r="M219" s="287">
        <f t="shared" si="51"/>
        <v>0</v>
      </c>
      <c r="N219" s="287">
        <f t="shared" si="52"/>
        <v>0</v>
      </c>
    </row>
    <row r="220" ht="17.25" customHeight="1" spans="1:14">
      <c r="A220" s="269"/>
      <c r="B220" s="269"/>
      <c r="C220" s="282"/>
      <c r="D220" s="283"/>
      <c r="E220" s="283"/>
      <c r="F220" s="284"/>
      <c r="G220" s="284"/>
      <c r="H220" s="280" t="s">
        <v>3192</v>
      </c>
      <c r="I220" s="280" t="s">
        <v>3193</v>
      </c>
      <c r="J220" s="274">
        <v>660</v>
      </c>
      <c r="K220" s="281">
        <v>755</v>
      </c>
      <c r="L220" s="281">
        <v>876</v>
      </c>
      <c r="M220" s="287">
        <f t="shared" si="51"/>
        <v>1.32727272727273</v>
      </c>
      <c r="N220" s="287">
        <f t="shared" si="52"/>
        <v>1.16026490066225</v>
      </c>
    </row>
    <row r="221" ht="17.25" customHeight="1" spans="1:14">
      <c r="A221" s="269"/>
      <c r="B221" s="269"/>
      <c r="C221" s="282"/>
      <c r="D221" s="283"/>
      <c r="E221" s="283"/>
      <c r="F221" s="284"/>
      <c r="G221" s="284"/>
      <c r="H221" s="280" t="s">
        <v>3194</v>
      </c>
      <c r="I221" s="280" t="s">
        <v>3195</v>
      </c>
      <c r="J221" s="274"/>
      <c r="K221" s="281"/>
      <c r="L221" s="281"/>
      <c r="M221" s="287">
        <f t="shared" si="51"/>
        <v>0</v>
      </c>
      <c r="N221" s="287">
        <f t="shared" si="52"/>
        <v>0</v>
      </c>
    </row>
    <row r="222" ht="17.25" customHeight="1" spans="1:14">
      <c r="A222" s="269"/>
      <c r="B222" s="269"/>
      <c r="C222" s="282"/>
      <c r="D222" s="283"/>
      <c r="E222" s="283"/>
      <c r="F222" s="284"/>
      <c r="G222" s="284"/>
      <c r="H222" s="280" t="s">
        <v>3196</v>
      </c>
      <c r="I222" s="280" t="s">
        <v>3197</v>
      </c>
      <c r="J222" s="274"/>
      <c r="K222" s="281"/>
      <c r="L222" s="281"/>
      <c r="M222" s="287">
        <f t="shared" si="51"/>
        <v>0</v>
      </c>
      <c r="N222" s="287">
        <f t="shared" si="52"/>
        <v>0</v>
      </c>
    </row>
    <row r="223" ht="17.25" customHeight="1" spans="1:14">
      <c r="A223" s="269"/>
      <c r="B223" s="269"/>
      <c r="C223" s="282"/>
      <c r="D223" s="283"/>
      <c r="E223" s="283"/>
      <c r="F223" s="284"/>
      <c r="G223" s="284"/>
      <c r="H223" s="280" t="s">
        <v>3198</v>
      </c>
      <c r="I223" s="280" t="s">
        <v>3199</v>
      </c>
      <c r="J223" s="274"/>
      <c r="K223" s="281"/>
      <c r="L223" s="281"/>
      <c r="M223" s="287">
        <f t="shared" si="51"/>
        <v>0</v>
      </c>
      <c r="N223" s="287">
        <f t="shared" si="52"/>
        <v>0</v>
      </c>
    </row>
    <row r="224" ht="17.25" customHeight="1" spans="1:14">
      <c r="A224" s="269"/>
      <c r="B224" s="269"/>
      <c r="C224" s="282"/>
      <c r="D224" s="283"/>
      <c r="E224" s="283"/>
      <c r="F224" s="284"/>
      <c r="G224" s="284"/>
      <c r="H224" s="280" t="s">
        <v>3200</v>
      </c>
      <c r="I224" s="280" t="s">
        <v>3201</v>
      </c>
      <c r="J224" s="274"/>
      <c r="K224" s="281"/>
      <c r="L224" s="292"/>
      <c r="M224" s="287">
        <f t="shared" si="51"/>
        <v>0</v>
      </c>
      <c r="N224" s="287">
        <f t="shared" si="52"/>
        <v>0</v>
      </c>
    </row>
    <row r="225" ht="17.25" customHeight="1" spans="1:14">
      <c r="A225" s="269"/>
      <c r="B225" s="269"/>
      <c r="C225" s="282"/>
      <c r="D225" s="283"/>
      <c r="E225" s="291"/>
      <c r="F225" s="284"/>
      <c r="G225" s="284"/>
      <c r="H225" s="280" t="s">
        <v>3202</v>
      </c>
      <c r="I225" s="280" t="s">
        <v>3203</v>
      </c>
      <c r="J225" s="274"/>
      <c r="K225" s="281"/>
      <c r="L225" s="281"/>
      <c r="M225" s="287">
        <f t="shared" si="51"/>
        <v>0</v>
      </c>
      <c r="N225" s="287">
        <f t="shared" si="52"/>
        <v>0</v>
      </c>
    </row>
    <row r="226" ht="17.25" customHeight="1" spans="1:14">
      <c r="A226" s="269"/>
      <c r="B226" s="269"/>
      <c r="C226" s="282"/>
      <c r="D226" s="283"/>
      <c r="E226" s="283"/>
      <c r="F226" s="284"/>
      <c r="G226" s="284"/>
      <c r="H226" s="280" t="s">
        <v>3204</v>
      </c>
      <c r="I226" s="280" t="s">
        <v>3205</v>
      </c>
      <c r="J226" s="274"/>
      <c r="K226" s="281"/>
      <c r="L226" s="281"/>
      <c r="M226" s="287">
        <f t="shared" si="51"/>
        <v>0</v>
      </c>
      <c r="N226" s="287">
        <f t="shared" si="52"/>
        <v>0</v>
      </c>
    </row>
    <row r="227" ht="17.25" customHeight="1" spans="1:14">
      <c r="A227" s="269"/>
      <c r="B227" s="269"/>
      <c r="C227" s="282"/>
      <c r="D227" s="283"/>
      <c r="E227" s="283"/>
      <c r="F227" s="284"/>
      <c r="G227" s="284"/>
      <c r="H227" s="280" t="s">
        <v>3206</v>
      </c>
      <c r="I227" s="280" t="s">
        <v>3207</v>
      </c>
      <c r="J227" s="274"/>
      <c r="K227" s="281"/>
      <c r="L227" s="281"/>
      <c r="M227" s="287">
        <f t="shared" si="51"/>
        <v>0</v>
      </c>
      <c r="N227" s="287">
        <f t="shared" si="52"/>
        <v>0</v>
      </c>
    </row>
    <row r="228" ht="17.25" customHeight="1" spans="1:14">
      <c r="A228" s="269"/>
      <c r="B228" s="269"/>
      <c r="C228" s="282"/>
      <c r="D228" s="283"/>
      <c r="E228" s="283"/>
      <c r="F228" s="284"/>
      <c r="G228" s="284"/>
      <c r="H228" s="280" t="s">
        <v>3208</v>
      </c>
      <c r="I228" s="280" t="s">
        <v>3209</v>
      </c>
      <c r="J228" s="274">
        <v>778</v>
      </c>
      <c r="K228" s="281">
        <v>778</v>
      </c>
      <c r="L228" s="281"/>
      <c r="M228" s="287">
        <f t="shared" si="51"/>
        <v>0</v>
      </c>
      <c r="N228" s="287">
        <f t="shared" si="52"/>
        <v>0</v>
      </c>
    </row>
    <row r="229" ht="17.25" customHeight="1" spans="1:14">
      <c r="A229" s="269"/>
      <c r="B229" s="269"/>
      <c r="C229" s="282"/>
      <c r="D229" s="283"/>
      <c r="E229" s="283"/>
      <c r="F229" s="284"/>
      <c r="G229" s="284"/>
      <c r="H229" s="280" t="s">
        <v>3210</v>
      </c>
      <c r="I229" s="280" t="s">
        <v>3211</v>
      </c>
      <c r="J229" s="274"/>
      <c r="K229" s="281"/>
      <c r="L229" s="281"/>
      <c r="M229" s="287">
        <f t="shared" si="51"/>
        <v>0</v>
      </c>
      <c r="N229" s="287">
        <f t="shared" si="52"/>
        <v>0</v>
      </c>
    </row>
    <row r="230" ht="17.25" customHeight="1" spans="1:14">
      <c r="A230" s="269"/>
      <c r="B230" s="269"/>
      <c r="C230" s="282"/>
      <c r="D230" s="283"/>
      <c r="E230" s="283"/>
      <c r="F230" s="284"/>
      <c r="G230" s="284"/>
      <c r="H230" s="280" t="s">
        <v>3212</v>
      </c>
      <c r="I230" s="280" t="s">
        <v>3213</v>
      </c>
      <c r="J230" s="274">
        <v>1461</v>
      </c>
      <c r="K230" s="281">
        <v>1461</v>
      </c>
      <c r="L230" s="281">
        <v>1461</v>
      </c>
      <c r="M230" s="287">
        <f t="shared" si="51"/>
        <v>1</v>
      </c>
      <c r="N230" s="287">
        <f t="shared" si="52"/>
        <v>1</v>
      </c>
    </row>
    <row r="231" ht="17.25" customHeight="1" spans="1:14">
      <c r="A231" s="269"/>
      <c r="B231" s="269"/>
      <c r="C231" s="282"/>
      <c r="D231" s="283"/>
      <c r="E231" s="283"/>
      <c r="F231" s="284"/>
      <c r="G231" s="284"/>
      <c r="H231" s="280" t="s">
        <v>3214</v>
      </c>
      <c r="I231" s="280" t="s">
        <v>3215</v>
      </c>
      <c r="J231" s="274">
        <v>3500</v>
      </c>
      <c r="K231" s="281">
        <v>3548</v>
      </c>
      <c r="L231" s="281">
        <v>4218</v>
      </c>
      <c r="M231" s="287">
        <f t="shared" si="51"/>
        <v>1.20514285714286</v>
      </c>
      <c r="N231" s="287">
        <f t="shared" si="52"/>
        <v>1.18883878241263</v>
      </c>
    </row>
    <row r="232" ht="17.25" customHeight="1" spans="1:14">
      <c r="A232" s="269"/>
      <c r="B232" s="269"/>
      <c r="C232" s="282"/>
      <c r="D232" s="283"/>
      <c r="E232" s="283"/>
      <c r="F232" s="284"/>
      <c r="G232" s="284"/>
      <c r="H232" s="280" t="s">
        <v>3216</v>
      </c>
      <c r="I232" s="280" t="s">
        <v>3217</v>
      </c>
      <c r="J232" s="274"/>
      <c r="K232" s="281"/>
      <c r="L232" s="281"/>
      <c r="M232" s="287">
        <f t="shared" si="51"/>
        <v>0</v>
      </c>
      <c r="N232" s="287">
        <f t="shared" si="52"/>
        <v>0</v>
      </c>
    </row>
    <row r="233" ht="17.25" customHeight="1" spans="1:14">
      <c r="A233" s="269"/>
      <c r="B233" s="269"/>
      <c r="C233" s="282"/>
      <c r="D233" s="283"/>
      <c r="E233" s="283"/>
      <c r="F233" s="284"/>
      <c r="G233" s="284"/>
      <c r="H233" s="280" t="s">
        <v>517</v>
      </c>
      <c r="I233" s="280" t="s">
        <v>518</v>
      </c>
      <c r="J233" s="274">
        <f t="shared" ref="J233:L233" si="57">SUM(J234)</f>
        <v>0</v>
      </c>
      <c r="K233" s="274">
        <f t="shared" si="57"/>
        <v>33</v>
      </c>
      <c r="L233" s="274">
        <f t="shared" si="57"/>
        <v>0</v>
      </c>
      <c r="M233" s="287">
        <f t="shared" si="51"/>
        <v>0</v>
      </c>
      <c r="N233" s="287">
        <f t="shared" si="52"/>
        <v>0</v>
      </c>
    </row>
    <row r="234" ht="17.25" customHeight="1" spans="1:14">
      <c r="A234" s="269"/>
      <c r="B234" s="269"/>
      <c r="C234" s="282"/>
      <c r="D234" s="283"/>
      <c r="E234" s="283"/>
      <c r="F234" s="284"/>
      <c r="G234" s="284"/>
      <c r="H234" s="280" t="s">
        <v>3218</v>
      </c>
      <c r="I234" s="280" t="s">
        <v>3219</v>
      </c>
      <c r="J234" s="274">
        <f t="shared" ref="J234:L234" si="58">SUM(J235:J249)</f>
        <v>0</v>
      </c>
      <c r="K234" s="274">
        <f t="shared" si="58"/>
        <v>33</v>
      </c>
      <c r="L234" s="274">
        <f t="shared" si="58"/>
        <v>0</v>
      </c>
      <c r="M234" s="287">
        <f t="shared" si="51"/>
        <v>0</v>
      </c>
      <c r="N234" s="287">
        <f t="shared" si="52"/>
        <v>0</v>
      </c>
    </row>
    <row r="235" ht="17.25" customHeight="1" spans="1:14">
      <c r="A235" s="269"/>
      <c r="B235" s="269"/>
      <c r="C235" s="282"/>
      <c r="D235" s="283"/>
      <c r="E235" s="283"/>
      <c r="F235" s="284"/>
      <c r="G235" s="284"/>
      <c r="H235" s="280" t="s">
        <v>3220</v>
      </c>
      <c r="I235" s="280" t="s">
        <v>3221</v>
      </c>
      <c r="J235" s="274"/>
      <c r="K235" s="281"/>
      <c r="L235" s="281"/>
      <c r="M235" s="287">
        <f t="shared" si="51"/>
        <v>0</v>
      </c>
      <c r="N235" s="287">
        <f t="shared" si="52"/>
        <v>0</v>
      </c>
    </row>
    <row r="236" ht="17.25" customHeight="1" spans="1:14">
      <c r="A236" s="269"/>
      <c r="B236" s="269"/>
      <c r="C236" s="282"/>
      <c r="D236" s="283"/>
      <c r="E236" s="283"/>
      <c r="F236" s="284"/>
      <c r="G236" s="284"/>
      <c r="H236" s="280" t="s">
        <v>3222</v>
      </c>
      <c r="I236" s="280" t="s">
        <v>3223</v>
      </c>
      <c r="J236" s="274"/>
      <c r="K236" s="281"/>
      <c r="L236" s="281"/>
      <c r="M236" s="287">
        <f t="shared" si="51"/>
        <v>0</v>
      </c>
      <c r="N236" s="287">
        <f t="shared" si="52"/>
        <v>0</v>
      </c>
    </row>
    <row r="237" ht="17.25" customHeight="1" spans="1:14">
      <c r="A237" s="269"/>
      <c r="B237" s="269"/>
      <c r="C237" s="282"/>
      <c r="D237" s="283"/>
      <c r="E237" s="283"/>
      <c r="F237" s="284"/>
      <c r="G237" s="284"/>
      <c r="H237" s="280" t="s">
        <v>3224</v>
      </c>
      <c r="I237" s="280" t="s">
        <v>3225</v>
      </c>
      <c r="J237" s="274"/>
      <c r="K237" s="281">
        <v>1</v>
      </c>
      <c r="L237" s="281"/>
      <c r="M237" s="287">
        <f t="shared" si="51"/>
        <v>0</v>
      </c>
      <c r="N237" s="287">
        <f t="shared" si="52"/>
        <v>0</v>
      </c>
    </row>
    <row r="238" ht="17.25" customHeight="1" spans="1:14">
      <c r="A238" s="269"/>
      <c r="B238" s="269"/>
      <c r="C238" s="282"/>
      <c r="D238" s="283"/>
      <c r="E238" s="283"/>
      <c r="F238" s="284"/>
      <c r="G238" s="284"/>
      <c r="H238" s="280" t="s">
        <v>3226</v>
      </c>
      <c r="I238" s="280" t="s">
        <v>3227</v>
      </c>
      <c r="J238" s="274"/>
      <c r="K238" s="281"/>
      <c r="L238" s="281"/>
      <c r="M238" s="287">
        <f t="shared" si="51"/>
        <v>0</v>
      </c>
      <c r="N238" s="287">
        <f t="shared" si="52"/>
        <v>0</v>
      </c>
    </row>
    <row r="239" ht="17.25" customHeight="1" spans="1:14">
      <c r="A239" s="269"/>
      <c r="B239" s="269"/>
      <c r="C239" s="282"/>
      <c r="D239" s="283"/>
      <c r="E239" s="283"/>
      <c r="F239" s="284"/>
      <c r="G239" s="284"/>
      <c r="H239" s="280" t="s">
        <v>3228</v>
      </c>
      <c r="I239" s="280" t="s">
        <v>3229</v>
      </c>
      <c r="J239" s="274"/>
      <c r="K239" s="281"/>
      <c r="L239" s="281"/>
      <c r="M239" s="287">
        <f t="shared" si="51"/>
        <v>0</v>
      </c>
      <c r="N239" s="287">
        <f t="shared" si="52"/>
        <v>0</v>
      </c>
    </row>
    <row r="240" ht="17.25" customHeight="1" spans="1:14">
      <c r="A240" s="269"/>
      <c r="B240" s="269"/>
      <c r="C240" s="282"/>
      <c r="D240" s="283"/>
      <c r="E240" s="283"/>
      <c r="F240" s="284"/>
      <c r="G240" s="284"/>
      <c r="H240" s="280" t="s">
        <v>3230</v>
      </c>
      <c r="I240" s="280" t="s">
        <v>3231</v>
      </c>
      <c r="J240" s="274"/>
      <c r="K240" s="281"/>
      <c r="L240" s="281"/>
      <c r="M240" s="287">
        <f t="shared" si="51"/>
        <v>0</v>
      </c>
      <c r="N240" s="287">
        <f t="shared" si="52"/>
        <v>0</v>
      </c>
    </row>
    <row r="241" ht="17.25" customHeight="1" spans="1:14">
      <c r="A241" s="269"/>
      <c r="B241" s="269"/>
      <c r="C241" s="282"/>
      <c r="D241" s="283"/>
      <c r="E241" s="283"/>
      <c r="F241" s="284"/>
      <c r="G241" s="284"/>
      <c r="H241" s="280" t="s">
        <v>3232</v>
      </c>
      <c r="I241" s="280" t="s">
        <v>3233</v>
      </c>
      <c r="J241" s="274"/>
      <c r="K241" s="281"/>
      <c r="L241" s="281"/>
      <c r="M241" s="287">
        <f t="shared" si="51"/>
        <v>0</v>
      </c>
      <c r="N241" s="287">
        <f t="shared" si="52"/>
        <v>0</v>
      </c>
    </row>
    <row r="242" ht="17.25" customHeight="1" spans="1:14">
      <c r="A242" s="269"/>
      <c r="B242" s="269"/>
      <c r="C242" s="282"/>
      <c r="D242" s="283"/>
      <c r="E242" s="283"/>
      <c r="F242" s="284"/>
      <c r="G242" s="284"/>
      <c r="H242" s="280" t="s">
        <v>3234</v>
      </c>
      <c r="I242" s="280" t="s">
        <v>3235</v>
      </c>
      <c r="J242" s="274"/>
      <c r="K242" s="281"/>
      <c r="L242" s="281"/>
      <c r="M242" s="287">
        <f t="shared" si="51"/>
        <v>0</v>
      </c>
      <c r="N242" s="287">
        <f t="shared" si="52"/>
        <v>0</v>
      </c>
    </row>
    <row r="243" ht="17.25" customHeight="1" spans="1:14">
      <c r="A243" s="269"/>
      <c r="B243" s="269"/>
      <c r="C243" s="282"/>
      <c r="D243" s="283"/>
      <c r="E243" s="283"/>
      <c r="F243" s="284"/>
      <c r="G243" s="284"/>
      <c r="H243" s="280" t="s">
        <v>3236</v>
      </c>
      <c r="I243" s="280" t="s">
        <v>3237</v>
      </c>
      <c r="J243" s="274"/>
      <c r="K243" s="281"/>
      <c r="L243" s="281"/>
      <c r="M243" s="287">
        <f t="shared" si="51"/>
        <v>0</v>
      </c>
      <c r="N243" s="287">
        <f t="shared" si="52"/>
        <v>0</v>
      </c>
    </row>
    <row r="244" ht="17.25" customHeight="1" spans="1:14">
      <c r="A244" s="269"/>
      <c r="B244" s="269"/>
      <c r="C244" s="282"/>
      <c r="D244" s="283"/>
      <c r="E244" s="283"/>
      <c r="F244" s="284"/>
      <c r="G244" s="284"/>
      <c r="H244" s="280" t="s">
        <v>3238</v>
      </c>
      <c r="I244" s="280" t="s">
        <v>3239</v>
      </c>
      <c r="J244" s="274"/>
      <c r="K244" s="281"/>
      <c r="L244" s="281"/>
      <c r="M244" s="287">
        <f t="shared" si="51"/>
        <v>0</v>
      </c>
      <c r="N244" s="287">
        <f t="shared" si="52"/>
        <v>0</v>
      </c>
    </row>
    <row r="245" ht="17.25" customHeight="1" spans="1:14">
      <c r="A245" s="269"/>
      <c r="B245" s="269"/>
      <c r="C245" s="282"/>
      <c r="D245" s="283"/>
      <c r="E245" s="283"/>
      <c r="F245" s="284"/>
      <c r="G245" s="284"/>
      <c r="H245" s="280" t="s">
        <v>3240</v>
      </c>
      <c r="I245" s="280" t="s">
        <v>3241</v>
      </c>
      <c r="J245" s="274"/>
      <c r="K245" s="281">
        <v>8</v>
      </c>
      <c r="L245" s="281"/>
      <c r="M245" s="287">
        <f t="shared" si="51"/>
        <v>0</v>
      </c>
      <c r="N245" s="287">
        <f t="shared" si="52"/>
        <v>0</v>
      </c>
    </row>
    <row r="246" ht="17.25" customHeight="1" spans="1:14">
      <c r="A246" s="269"/>
      <c r="B246" s="269"/>
      <c r="C246" s="282"/>
      <c r="D246" s="283"/>
      <c r="E246" s="283"/>
      <c r="F246" s="284"/>
      <c r="G246" s="284"/>
      <c r="H246" s="280" t="s">
        <v>3242</v>
      </c>
      <c r="I246" s="280" t="s">
        <v>3243</v>
      </c>
      <c r="J246" s="274"/>
      <c r="K246" s="281"/>
      <c r="L246" s="281"/>
      <c r="M246" s="287">
        <f t="shared" si="51"/>
        <v>0</v>
      </c>
      <c r="N246" s="287">
        <f t="shared" si="52"/>
        <v>0</v>
      </c>
    </row>
    <row r="247" ht="17.25" customHeight="1" spans="1:14">
      <c r="A247" s="269"/>
      <c r="B247" s="269"/>
      <c r="C247" s="282"/>
      <c r="D247" s="283"/>
      <c r="E247" s="283"/>
      <c r="F247" s="284"/>
      <c r="G247" s="284"/>
      <c r="H247" s="280" t="s">
        <v>3244</v>
      </c>
      <c r="I247" s="280" t="s">
        <v>3245</v>
      </c>
      <c r="J247" s="274"/>
      <c r="K247" s="281"/>
      <c r="L247" s="281"/>
      <c r="M247" s="287">
        <f t="shared" si="51"/>
        <v>0</v>
      </c>
      <c r="N247" s="287">
        <f t="shared" si="52"/>
        <v>0</v>
      </c>
    </row>
    <row r="248" ht="17.25" customHeight="1" spans="1:14">
      <c r="A248" s="269"/>
      <c r="B248" s="269"/>
      <c r="C248" s="282"/>
      <c r="D248" s="283"/>
      <c r="E248" s="283"/>
      <c r="F248" s="284"/>
      <c r="G248" s="284"/>
      <c r="H248" s="280" t="s">
        <v>3246</v>
      </c>
      <c r="I248" s="280" t="s">
        <v>3247</v>
      </c>
      <c r="J248" s="274"/>
      <c r="K248" s="281">
        <v>24</v>
      </c>
      <c r="L248" s="281"/>
      <c r="M248" s="287">
        <f t="shared" si="51"/>
        <v>0</v>
      </c>
      <c r="N248" s="287">
        <f t="shared" si="52"/>
        <v>0</v>
      </c>
    </row>
    <row r="249" ht="17.25" customHeight="1" spans="1:14">
      <c r="A249" s="269"/>
      <c r="B249" s="269"/>
      <c r="C249" s="282"/>
      <c r="D249" s="283"/>
      <c r="E249" s="283"/>
      <c r="F249" s="284"/>
      <c r="G249" s="284"/>
      <c r="H249" s="280" t="s">
        <v>3248</v>
      </c>
      <c r="I249" s="280" t="s">
        <v>3249</v>
      </c>
      <c r="J249" s="274"/>
      <c r="K249" s="281"/>
      <c r="L249" s="281"/>
      <c r="M249" s="287">
        <f t="shared" si="51"/>
        <v>0</v>
      </c>
      <c r="N249" s="287">
        <f t="shared" si="52"/>
        <v>0</v>
      </c>
    </row>
    <row r="250" ht="17.25" customHeight="1" spans="1:14">
      <c r="A250" s="269"/>
      <c r="B250" s="269"/>
      <c r="C250" s="282"/>
      <c r="D250" s="283"/>
      <c r="E250" s="283"/>
      <c r="F250" s="284"/>
      <c r="G250" s="284"/>
      <c r="H250" s="280" t="s">
        <v>3250</v>
      </c>
      <c r="I250" s="280" t="s">
        <v>3251</v>
      </c>
      <c r="J250" s="274">
        <f t="shared" ref="J250:L250" si="59">SUM(J251,J264)</f>
        <v>0</v>
      </c>
      <c r="K250" s="274">
        <f t="shared" si="59"/>
        <v>0</v>
      </c>
      <c r="L250" s="274">
        <f t="shared" si="59"/>
        <v>0</v>
      </c>
      <c r="M250" s="287">
        <f t="shared" si="51"/>
        <v>0</v>
      </c>
      <c r="N250" s="287">
        <f t="shared" si="52"/>
        <v>0</v>
      </c>
    </row>
    <row r="251" ht="17.25" customHeight="1" spans="1:14">
      <c r="A251" s="269"/>
      <c r="B251" s="269"/>
      <c r="C251" s="282"/>
      <c r="D251" s="283"/>
      <c r="E251" s="283"/>
      <c r="F251" s="284"/>
      <c r="G251" s="284"/>
      <c r="H251" s="280" t="s">
        <v>3252</v>
      </c>
      <c r="I251" s="280" t="s">
        <v>3253</v>
      </c>
      <c r="J251" s="274">
        <f t="shared" ref="J251:L251" si="60">SUM(J252:J263)</f>
        <v>0</v>
      </c>
      <c r="K251" s="274">
        <f t="shared" si="60"/>
        <v>0</v>
      </c>
      <c r="L251" s="274">
        <f t="shared" si="60"/>
        <v>0</v>
      </c>
      <c r="M251" s="287">
        <f t="shared" si="51"/>
        <v>0</v>
      </c>
      <c r="N251" s="287">
        <f t="shared" si="52"/>
        <v>0</v>
      </c>
    </row>
    <row r="252" ht="17.25" customHeight="1" spans="1:14">
      <c r="A252" s="269"/>
      <c r="B252" s="269"/>
      <c r="C252" s="282"/>
      <c r="D252" s="283"/>
      <c r="E252" s="283"/>
      <c r="F252" s="284"/>
      <c r="G252" s="284"/>
      <c r="H252" s="280" t="s">
        <v>3254</v>
      </c>
      <c r="I252" s="280" t="s">
        <v>3255</v>
      </c>
      <c r="J252" s="274"/>
      <c r="K252" s="281"/>
      <c r="L252" s="281"/>
      <c r="M252" s="287">
        <f t="shared" si="51"/>
        <v>0</v>
      </c>
      <c r="N252" s="287">
        <f t="shared" si="52"/>
        <v>0</v>
      </c>
    </row>
    <row r="253" ht="17.25" customHeight="1" spans="1:14">
      <c r="A253" s="269"/>
      <c r="B253" s="269"/>
      <c r="C253" s="282"/>
      <c r="D253" s="283"/>
      <c r="E253" s="283"/>
      <c r="F253" s="284"/>
      <c r="G253" s="284"/>
      <c r="H253" s="280" t="s">
        <v>3256</v>
      </c>
      <c r="I253" s="280" t="s">
        <v>3257</v>
      </c>
      <c r="J253" s="274"/>
      <c r="K253" s="281"/>
      <c r="L253" s="281"/>
      <c r="M253" s="287">
        <f t="shared" si="51"/>
        <v>0</v>
      </c>
      <c r="N253" s="287">
        <f t="shared" si="52"/>
        <v>0</v>
      </c>
    </row>
    <row r="254" ht="17.25" customHeight="1" spans="1:14">
      <c r="A254" s="269"/>
      <c r="B254" s="269"/>
      <c r="C254" s="282"/>
      <c r="D254" s="283"/>
      <c r="E254" s="283"/>
      <c r="F254" s="284"/>
      <c r="G254" s="284"/>
      <c r="H254" s="280" t="s">
        <v>3258</v>
      </c>
      <c r="I254" s="280" t="s">
        <v>3259</v>
      </c>
      <c r="J254" s="274"/>
      <c r="K254" s="281"/>
      <c r="L254" s="281"/>
      <c r="M254" s="287">
        <f t="shared" si="51"/>
        <v>0</v>
      </c>
      <c r="N254" s="287">
        <f t="shared" si="52"/>
        <v>0</v>
      </c>
    </row>
    <row r="255" ht="17.25" customHeight="1" spans="1:14">
      <c r="A255" s="269"/>
      <c r="B255" s="269"/>
      <c r="C255" s="282"/>
      <c r="D255" s="283"/>
      <c r="E255" s="283"/>
      <c r="F255" s="284"/>
      <c r="G255" s="284"/>
      <c r="H255" s="280" t="s">
        <v>3260</v>
      </c>
      <c r="I255" s="280" t="s">
        <v>3261</v>
      </c>
      <c r="J255" s="274"/>
      <c r="K255" s="281"/>
      <c r="L255" s="281"/>
      <c r="M255" s="287">
        <f t="shared" si="51"/>
        <v>0</v>
      </c>
      <c r="N255" s="287">
        <f t="shared" si="52"/>
        <v>0</v>
      </c>
    </row>
    <row r="256" ht="17.25" customHeight="1" spans="1:14">
      <c r="A256" s="269"/>
      <c r="B256" s="269"/>
      <c r="C256" s="282"/>
      <c r="D256" s="283"/>
      <c r="E256" s="283"/>
      <c r="F256" s="284"/>
      <c r="G256" s="284"/>
      <c r="H256" s="280" t="s">
        <v>3262</v>
      </c>
      <c r="I256" s="280" t="s">
        <v>3263</v>
      </c>
      <c r="J256" s="274"/>
      <c r="K256" s="281"/>
      <c r="L256" s="281"/>
      <c r="M256" s="287">
        <f t="shared" si="51"/>
        <v>0</v>
      </c>
      <c r="N256" s="287">
        <f t="shared" si="52"/>
        <v>0</v>
      </c>
    </row>
    <row r="257" ht="17.25" customHeight="1" spans="1:14">
      <c r="A257" s="269"/>
      <c r="B257" s="269"/>
      <c r="C257" s="282"/>
      <c r="D257" s="283"/>
      <c r="E257" s="283"/>
      <c r="F257" s="284"/>
      <c r="G257" s="284"/>
      <c r="H257" s="280" t="s">
        <v>3264</v>
      </c>
      <c r="I257" s="280" t="s">
        <v>3265</v>
      </c>
      <c r="J257" s="274"/>
      <c r="K257" s="281"/>
      <c r="L257" s="281"/>
      <c r="M257" s="287">
        <f t="shared" si="51"/>
        <v>0</v>
      </c>
      <c r="N257" s="287">
        <f t="shared" si="52"/>
        <v>0</v>
      </c>
    </row>
    <row r="258" ht="17.25" customHeight="1" spans="1:14">
      <c r="A258" s="269"/>
      <c r="B258" s="269"/>
      <c r="C258" s="282"/>
      <c r="D258" s="283"/>
      <c r="E258" s="283"/>
      <c r="F258" s="284"/>
      <c r="G258" s="284"/>
      <c r="H258" s="280" t="s">
        <v>3266</v>
      </c>
      <c r="I258" s="280" t="s">
        <v>3267</v>
      </c>
      <c r="J258" s="274"/>
      <c r="K258" s="281"/>
      <c r="L258" s="281"/>
      <c r="M258" s="287">
        <f t="shared" si="51"/>
        <v>0</v>
      </c>
      <c r="N258" s="287">
        <f t="shared" si="52"/>
        <v>0</v>
      </c>
    </row>
    <row r="259" ht="17.25" customHeight="1" spans="1:14">
      <c r="A259" s="269"/>
      <c r="B259" s="269"/>
      <c r="C259" s="282"/>
      <c r="D259" s="283"/>
      <c r="E259" s="283"/>
      <c r="F259" s="284"/>
      <c r="G259" s="284"/>
      <c r="H259" s="280" t="s">
        <v>3268</v>
      </c>
      <c r="I259" s="280" t="s">
        <v>3269</v>
      </c>
      <c r="J259" s="274"/>
      <c r="K259" s="281"/>
      <c r="L259" s="281"/>
      <c r="M259" s="287">
        <f t="shared" si="51"/>
        <v>0</v>
      </c>
      <c r="N259" s="287">
        <f t="shared" si="52"/>
        <v>0</v>
      </c>
    </row>
    <row r="260" ht="17.25" customHeight="1" spans="1:14">
      <c r="A260" s="269"/>
      <c r="B260" s="269"/>
      <c r="C260" s="282"/>
      <c r="D260" s="283"/>
      <c r="E260" s="283"/>
      <c r="F260" s="284"/>
      <c r="G260" s="284"/>
      <c r="H260" s="280" t="s">
        <v>3270</v>
      </c>
      <c r="I260" s="280" t="s">
        <v>3271</v>
      </c>
      <c r="J260" s="274"/>
      <c r="K260" s="281"/>
      <c r="L260" s="281"/>
      <c r="M260" s="287">
        <f t="shared" si="51"/>
        <v>0</v>
      </c>
      <c r="N260" s="287">
        <f t="shared" si="52"/>
        <v>0</v>
      </c>
    </row>
    <row r="261" ht="17.25" customHeight="1" spans="1:14">
      <c r="A261" s="269"/>
      <c r="B261" s="269"/>
      <c r="C261" s="282"/>
      <c r="D261" s="283"/>
      <c r="E261" s="283"/>
      <c r="F261" s="284"/>
      <c r="G261" s="284"/>
      <c r="H261" s="280" t="s">
        <v>3272</v>
      </c>
      <c r="I261" s="280" t="s">
        <v>3273</v>
      </c>
      <c r="J261" s="274"/>
      <c r="K261" s="281"/>
      <c r="L261" s="281"/>
      <c r="M261" s="287">
        <f t="shared" si="51"/>
        <v>0</v>
      </c>
      <c r="N261" s="287">
        <f t="shared" si="52"/>
        <v>0</v>
      </c>
    </row>
    <row r="262" ht="17.25" customHeight="1" spans="1:14">
      <c r="A262" s="269"/>
      <c r="B262" s="269"/>
      <c r="C262" s="282"/>
      <c r="D262" s="283"/>
      <c r="E262" s="283"/>
      <c r="F262" s="284"/>
      <c r="G262" s="284"/>
      <c r="H262" s="280" t="s">
        <v>3274</v>
      </c>
      <c r="I262" s="280" t="s">
        <v>3275</v>
      </c>
      <c r="J262" s="274"/>
      <c r="K262" s="281"/>
      <c r="L262" s="281"/>
      <c r="M262" s="287">
        <f t="shared" si="51"/>
        <v>0</v>
      </c>
      <c r="N262" s="287">
        <f t="shared" si="52"/>
        <v>0</v>
      </c>
    </row>
    <row r="263" ht="17.25" customHeight="1" spans="1:14">
      <c r="A263" s="269"/>
      <c r="B263" s="269"/>
      <c r="C263" s="282"/>
      <c r="D263" s="283"/>
      <c r="E263" s="283"/>
      <c r="F263" s="284"/>
      <c r="G263" s="284"/>
      <c r="H263" s="280" t="s">
        <v>3276</v>
      </c>
      <c r="I263" s="280" t="s">
        <v>3277</v>
      </c>
      <c r="J263" s="274"/>
      <c r="K263" s="281"/>
      <c r="L263" s="281"/>
      <c r="M263" s="287">
        <f t="shared" ref="M263:M270" si="61">IFERROR($L263/J263,)</f>
        <v>0</v>
      </c>
      <c r="N263" s="287">
        <f t="shared" ref="N263:N270" si="62">IFERROR($L263/K263,)</f>
        <v>0</v>
      </c>
    </row>
    <row r="264" ht="17.25" customHeight="1" spans="1:14">
      <c r="A264" s="269"/>
      <c r="B264" s="269"/>
      <c r="C264" s="282"/>
      <c r="D264" s="283"/>
      <c r="E264" s="283"/>
      <c r="F264" s="284"/>
      <c r="G264" s="284"/>
      <c r="H264" s="280" t="s">
        <v>3278</v>
      </c>
      <c r="I264" s="280" t="s">
        <v>3279</v>
      </c>
      <c r="J264" s="274">
        <f t="shared" ref="J264:L264" si="63">SUM(J265:J270)</f>
        <v>0</v>
      </c>
      <c r="K264" s="274">
        <f t="shared" si="63"/>
        <v>0</v>
      </c>
      <c r="L264" s="274">
        <f t="shared" si="63"/>
        <v>0</v>
      </c>
      <c r="M264" s="287">
        <f t="shared" si="61"/>
        <v>0</v>
      </c>
      <c r="N264" s="287">
        <f t="shared" si="62"/>
        <v>0</v>
      </c>
    </row>
    <row r="265" ht="17.25" customHeight="1" spans="1:14">
      <c r="A265" s="269"/>
      <c r="B265" s="269"/>
      <c r="C265" s="282"/>
      <c r="D265" s="283"/>
      <c r="E265" s="283"/>
      <c r="F265" s="284"/>
      <c r="G265" s="284"/>
      <c r="H265" s="280" t="s">
        <v>3280</v>
      </c>
      <c r="I265" s="280" t="s">
        <v>2022</v>
      </c>
      <c r="J265" s="274"/>
      <c r="K265" s="281"/>
      <c r="L265" s="281"/>
      <c r="M265" s="287">
        <f t="shared" si="61"/>
        <v>0</v>
      </c>
      <c r="N265" s="287">
        <f t="shared" si="62"/>
        <v>0</v>
      </c>
    </row>
    <row r="266" ht="17.25" customHeight="1" spans="1:14">
      <c r="A266" s="269"/>
      <c r="B266" s="269"/>
      <c r="C266" s="282"/>
      <c r="D266" s="283"/>
      <c r="E266" s="283"/>
      <c r="F266" s="284"/>
      <c r="G266" s="284"/>
      <c r="H266" s="280" t="s">
        <v>3281</v>
      </c>
      <c r="I266" s="280" t="s">
        <v>2099</v>
      </c>
      <c r="J266" s="274"/>
      <c r="K266" s="281"/>
      <c r="L266" s="281"/>
      <c r="M266" s="287">
        <f t="shared" si="61"/>
        <v>0</v>
      </c>
      <c r="N266" s="287">
        <f t="shared" si="62"/>
        <v>0</v>
      </c>
    </row>
    <row r="267" ht="17.25" customHeight="1" spans="1:14">
      <c r="A267" s="269"/>
      <c r="B267" s="269"/>
      <c r="C267" s="282"/>
      <c r="D267" s="283"/>
      <c r="E267" s="283"/>
      <c r="F267" s="284"/>
      <c r="G267" s="284"/>
      <c r="H267" s="280" t="s">
        <v>3282</v>
      </c>
      <c r="I267" s="280" t="s">
        <v>3283</v>
      </c>
      <c r="J267" s="274"/>
      <c r="K267" s="281"/>
      <c r="L267" s="281"/>
      <c r="M267" s="287">
        <f t="shared" si="61"/>
        <v>0</v>
      </c>
      <c r="N267" s="287">
        <f t="shared" si="62"/>
        <v>0</v>
      </c>
    </row>
    <row r="268" ht="17.25" customHeight="1" spans="1:14">
      <c r="A268" s="269"/>
      <c r="B268" s="269"/>
      <c r="C268" s="282"/>
      <c r="D268" s="283"/>
      <c r="E268" s="283"/>
      <c r="F268" s="284"/>
      <c r="G268" s="284"/>
      <c r="H268" s="280" t="s">
        <v>3284</v>
      </c>
      <c r="I268" s="280" t="s">
        <v>3285</v>
      </c>
      <c r="J268" s="274"/>
      <c r="K268" s="281"/>
      <c r="L268" s="281"/>
      <c r="M268" s="287">
        <f t="shared" si="61"/>
        <v>0</v>
      </c>
      <c r="N268" s="287">
        <f t="shared" si="62"/>
        <v>0</v>
      </c>
    </row>
    <row r="269" ht="17.25" customHeight="1" spans="1:14">
      <c r="A269" s="269"/>
      <c r="B269" s="269"/>
      <c r="C269" s="282"/>
      <c r="D269" s="283"/>
      <c r="E269" s="283"/>
      <c r="F269" s="284"/>
      <c r="G269" s="284"/>
      <c r="H269" s="280" t="s">
        <v>3286</v>
      </c>
      <c r="I269" s="280" t="s">
        <v>3287</v>
      </c>
      <c r="J269" s="274"/>
      <c r="K269" s="281"/>
      <c r="L269" s="281"/>
      <c r="M269" s="287">
        <f t="shared" si="61"/>
        <v>0</v>
      </c>
      <c r="N269" s="287">
        <f t="shared" si="62"/>
        <v>0</v>
      </c>
    </row>
    <row r="270" ht="17.25" customHeight="1" spans="1:14">
      <c r="A270" s="269"/>
      <c r="B270" s="269"/>
      <c r="C270" s="282"/>
      <c r="D270" s="283"/>
      <c r="E270" s="283"/>
      <c r="F270" s="284"/>
      <c r="G270" s="284"/>
      <c r="H270" s="280" t="s">
        <v>3288</v>
      </c>
      <c r="I270" s="280" t="s">
        <v>3289</v>
      </c>
      <c r="J270" s="274"/>
      <c r="K270" s="281"/>
      <c r="L270" s="281"/>
      <c r="M270" s="287">
        <f t="shared" si="61"/>
        <v>0</v>
      </c>
      <c r="N270" s="287">
        <f t="shared" si="62"/>
        <v>0</v>
      </c>
    </row>
    <row r="271" ht="17.25" customHeight="1" spans="1:14">
      <c r="A271" s="269"/>
      <c r="B271" s="269"/>
      <c r="C271" s="282"/>
      <c r="D271" s="283"/>
      <c r="E271" s="283"/>
      <c r="F271" s="284"/>
      <c r="G271" s="284"/>
      <c r="H271" s="179"/>
      <c r="I271" s="179"/>
      <c r="J271" s="179"/>
      <c r="K271" s="179"/>
      <c r="L271" s="179"/>
      <c r="M271" s="179"/>
      <c r="N271" s="179"/>
    </row>
    <row r="272" ht="17.25" customHeight="1" spans="1:14">
      <c r="A272" s="269"/>
      <c r="B272" s="269"/>
      <c r="C272" s="282"/>
      <c r="D272" s="283"/>
      <c r="E272" s="283"/>
      <c r="F272" s="284"/>
      <c r="G272" s="284"/>
      <c r="H272" s="269"/>
      <c r="I272" s="269"/>
      <c r="J272" s="282"/>
      <c r="K272" s="283"/>
      <c r="L272" s="283"/>
      <c r="M272" s="287"/>
      <c r="N272" s="287"/>
    </row>
    <row r="273" ht="17.25" customHeight="1" spans="1:14">
      <c r="A273" s="269"/>
      <c r="B273" s="293" t="s">
        <v>2368</v>
      </c>
      <c r="C273" s="271">
        <f>SUM(C7,C38)</f>
        <v>7651</v>
      </c>
      <c r="D273" s="279">
        <f>SUM(D7,D38)</f>
        <v>7380</v>
      </c>
      <c r="E273" s="279">
        <f>SUM(E7,E38)</f>
        <v>12950</v>
      </c>
      <c r="F273" s="272">
        <f t="shared" ref="F273:F277" si="64">IFERROR($E273/C273,)</f>
        <v>1.69258920402562</v>
      </c>
      <c r="G273" s="272">
        <f t="shared" ref="G273:G277" si="65">IFERROR($E273/D273,)</f>
        <v>1.75474254742547</v>
      </c>
      <c r="H273" s="269"/>
      <c r="I273" s="293" t="s">
        <v>2369</v>
      </c>
      <c r="J273" s="271">
        <f t="shared" ref="J273:L273" si="66">SUM(J7,J15,J31,J42,J100,J135,J179,J184,J188,J216,J233,J250)</f>
        <v>6724</v>
      </c>
      <c r="K273" s="279">
        <f t="shared" si="66"/>
        <v>34929</v>
      </c>
      <c r="L273" s="279">
        <f t="shared" si="66"/>
        <v>11966</v>
      </c>
      <c r="M273" s="287">
        <f t="shared" ref="M273:M283" si="67">IFERROR($L273/J273,)</f>
        <v>1.77959547888162</v>
      </c>
      <c r="N273" s="287">
        <f t="shared" ref="N273:N283" si="68">IFERROR($L273/K273,)</f>
        <v>0.342580663631939</v>
      </c>
    </row>
    <row r="274" ht="17.25" customHeight="1" spans="1:14">
      <c r="A274" s="269"/>
      <c r="B274" s="269"/>
      <c r="C274" s="282"/>
      <c r="D274" s="283"/>
      <c r="E274" s="283"/>
      <c r="F274" s="275"/>
      <c r="G274" s="275"/>
      <c r="H274" s="269"/>
      <c r="I274" s="269"/>
      <c r="J274" s="282"/>
      <c r="K274" s="283"/>
      <c r="L274" s="283"/>
      <c r="M274" s="287"/>
      <c r="N274" s="287"/>
    </row>
    <row r="275" ht="17.25" customHeight="1" spans="1:14">
      <c r="A275" s="269" t="s">
        <v>2585</v>
      </c>
      <c r="B275" s="269" t="s">
        <v>2586</v>
      </c>
      <c r="C275" s="271">
        <f>SUM(C276)</f>
        <v>0</v>
      </c>
      <c r="D275" s="279">
        <f>SUM(D276)</f>
        <v>0</v>
      </c>
      <c r="E275" s="279">
        <f>SUM(E276)</f>
        <v>0</v>
      </c>
      <c r="F275" s="275">
        <f t="shared" si="64"/>
        <v>0</v>
      </c>
      <c r="G275" s="275">
        <f t="shared" si="65"/>
        <v>0</v>
      </c>
      <c r="H275" s="269" t="s">
        <v>2372</v>
      </c>
      <c r="I275" s="269" t="s">
        <v>2373</v>
      </c>
      <c r="J275" s="279">
        <f t="shared" ref="J275:L275" si="69">SUM(J276,J277,J279,J281,J283)</f>
        <v>0</v>
      </c>
      <c r="K275" s="279">
        <f t="shared" si="69"/>
        <v>1124</v>
      </c>
      <c r="L275" s="279">
        <f t="shared" si="69"/>
        <v>0</v>
      </c>
      <c r="M275" s="287">
        <f t="shared" si="67"/>
        <v>0</v>
      </c>
      <c r="N275" s="287">
        <f t="shared" si="68"/>
        <v>0</v>
      </c>
    </row>
    <row r="276" ht="17.25" customHeight="1" spans="1:14">
      <c r="A276" s="269" t="s">
        <v>2587</v>
      </c>
      <c r="B276" s="269" t="s">
        <v>2588</v>
      </c>
      <c r="C276" s="271">
        <f>SUM(C277)</f>
        <v>0</v>
      </c>
      <c r="D276" s="279">
        <f>SUM(D277)</f>
        <v>0</v>
      </c>
      <c r="E276" s="279">
        <f>SUM(E277)</f>
        <v>0</v>
      </c>
      <c r="F276" s="275">
        <f t="shared" si="64"/>
        <v>0</v>
      </c>
      <c r="G276" s="275">
        <f t="shared" si="65"/>
        <v>0</v>
      </c>
      <c r="H276" s="269" t="s">
        <v>3290</v>
      </c>
      <c r="I276" s="269" t="s">
        <v>3291</v>
      </c>
      <c r="J276" s="277"/>
      <c r="K276" s="277"/>
      <c r="L276" s="277"/>
      <c r="M276" s="287">
        <f t="shared" si="67"/>
        <v>0</v>
      </c>
      <c r="N276" s="287">
        <f t="shared" si="68"/>
        <v>0</v>
      </c>
    </row>
    <row r="277" ht="17.25" customHeight="1" spans="1:14">
      <c r="A277" s="269" t="s">
        <v>3292</v>
      </c>
      <c r="B277" s="269" t="s">
        <v>3293</v>
      </c>
      <c r="C277" s="276"/>
      <c r="D277" s="276"/>
      <c r="E277" s="276"/>
      <c r="F277" s="275">
        <f t="shared" si="64"/>
        <v>0</v>
      </c>
      <c r="G277" s="275">
        <f t="shared" si="65"/>
        <v>0</v>
      </c>
      <c r="H277" s="269" t="s">
        <v>2512</v>
      </c>
      <c r="I277" s="269" t="s">
        <v>2513</v>
      </c>
      <c r="J277" s="279">
        <f t="shared" ref="J277:L277" si="70">SUM(J278)</f>
        <v>0</v>
      </c>
      <c r="K277" s="279">
        <f t="shared" si="70"/>
        <v>0</v>
      </c>
      <c r="L277" s="279">
        <f t="shared" si="70"/>
        <v>0</v>
      </c>
      <c r="M277" s="287">
        <f t="shared" si="67"/>
        <v>0</v>
      </c>
      <c r="N277" s="287">
        <f t="shared" si="68"/>
        <v>0</v>
      </c>
    </row>
    <row r="278" ht="17.25" customHeight="1" spans="1:14">
      <c r="A278" s="269"/>
      <c r="B278" s="269"/>
      <c r="C278" s="282"/>
      <c r="D278" s="283"/>
      <c r="E278" s="283"/>
      <c r="F278" s="275"/>
      <c r="G278" s="275"/>
      <c r="H278" s="269" t="s">
        <v>3294</v>
      </c>
      <c r="I278" s="269" t="s">
        <v>3295</v>
      </c>
      <c r="J278" s="277"/>
      <c r="K278" s="277"/>
      <c r="L278" s="277"/>
      <c r="M278" s="287">
        <f t="shared" si="67"/>
        <v>0</v>
      </c>
      <c r="N278" s="287">
        <f t="shared" si="68"/>
        <v>0</v>
      </c>
    </row>
    <row r="279" ht="17.25" customHeight="1" spans="1:14">
      <c r="A279" s="269" t="s">
        <v>2370</v>
      </c>
      <c r="B279" s="269" t="s">
        <v>2371</v>
      </c>
      <c r="C279" s="271">
        <f>SUM(C280,C281,C283,C285,C288)</f>
        <v>217</v>
      </c>
      <c r="D279" s="279">
        <f>SUM(D280,D281,D283,D285,D288)</f>
        <v>54673</v>
      </c>
      <c r="E279" s="279">
        <f>SUM(E280,E281,E283,E285,E288)</f>
        <v>616</v>
      </c>
      <c r="F279" s="275">
        <f t="shared" ref="F279:F289" si="71">IFERROR($E279/C279,)</f>
        <v>2.83870967741935</v>
      </c>
      <c r="G279" s="275">
        <f t="shared" ref="G279:G289" si="72">IFERROR($E279/D279,)</f>
        <v>0.0112669873612203</v>
      </c>
      <c r="H279" s="269" t="s">
        <v>2520</v>
      </c>
      <c r="I279" s="269" t="s">
        <v>2521</v>
      </c>
      <c r="J279" s="279">
        <f t="shared" ref="J279:L279" si="73">SUM(J280)</f>
        <v>0</v>
      </c>
      <c r="K279" s="279">
        <f t="shared" si="73"/>
        <v>755</v>
      </c>
      <c r="L279" s="279">
        <f t="shared" si="73"/>
        <v>0</v>
      </c>
      <c r="M279" s="287">
        <f t="shared" si="67"/>
        <v>0</v>
      </c>
      <c r="N279" s="287">
        <f t="shared" si="68"/>
        <v>0</v>
      </c>
    </row>
    <row r="280" ht="17.25" customHeight="1" spans="1:14">
      <c r="A280" s="269" t="s">
        <v>3296</v>
      </c>
      <c r="B280" s="269" t="s">
        <v>3297</v>
      </c>
      <c r="C280" s="276">
        <v>217</v>
      </c>
      <c r="D280" s="276">
        <v>2152</v>
      </c>
      <c r="E280" s="276">
        <v>247</v>
      </c>
      <c r="F280" s="275">
        <f t="shared" si="71"/>
        <v>1.13824884792627</v>
      </c>
      <c r="G280" s="275">
        <f t="shared" si="72"/>
        <v>0.114776951672862</v>
      </c>
      <c r="H280" s="269" t="s">
        <v>3298</v>
      </c>
      <c r="I280" s="269" t="s">
        <v>3299</v>
      </c>
      <c r="J280" s="277"/>
      <c r="K280" s="277">
        <v>755</v>
      </c>
      <c r="L280" s="277"/>
      <c r="M280" s="287">
        <f t="shared" si="67"/>
        <v>0</v>
      </c>
      <c r="N280" s="287">
        <f t="shared" si="68"/>
        <v>0</v>
      </c>
    </row>
    <row r="281" ht="17.25" customHeight="1" spans="1:14">
      <c r="A281" s="269" t="s">
        <v>2501</v>
      </c>
      <c r="B281" s="269" t="s">
        <v>2502</v>
      </c>
      <c r="C281" s="271">
        <f t="shared" ref="C281:C286" si="74">SUM(C282)</f>
        <v>0</v>
      </c>
      <c r="D281" s="279">
        <f t="shared" ref="D281:D286" si="75">SUM(D282)</f>
        <v>0</v>
      </c>
      <c r="E281" s="279">
        <f t="shared" ref="E281:E286" si="76">SUM(E282)</f>
        <v>0</v>
      </c>
      <c r="F281" s="275">
        <f t="shared" si="71"/>
        <v>0</v>
      </c>
      <c r="G281" s="275">
        <f t="shared" si="72"/>
        <v>0</v>
      </c>
      <c r="H281" s="269" t="s">
        <v>2524</v>
      </c>
      <c r="I281" s="269" t="s">
        <v>2525</v>
      </c>
      <c r="J281" s="279">
        <f t="shared" ref="J281:L281" si="77">SUM(J282)</f>
        <v>0</v>
      </c>
      <c r="K281" s="279">
        <f t="shared" si="77"/>
        <v>369</v>
      </c>
      <c r="L281" s="279">
        <f t="shared" si="77"/>
        <v>0</v>
      </c>
      <c r="M281" s="287">
        <f t="shared" si="67"/>
        <v>0</v>
      </c>
      <c r="N281" s="287">
        <f t="shared" si="68"/>
        <v>0</v>
      </c>
    </row>
    <row r="282" ht="17.25" customHeight="1" spans="1:14">
      <c r="A282" s="269" t="s">
        <v>3300</v>
      </c>
      <c r="B282" s="269" t="s">
        <v>3301</v>
      </c>
      <c r="C282" s="276"/>
      <c r="D282" s="276"/>
      <c r="E282" s="276"/>
      <c r="F282" s="275">
        <f t="shared" si="71"/>
        <v>0</v>
      </c>
      <c r="G282" s="275">
        <f t="shared" si="72"/>
        <v>0</v>
      </c>
      <c r="H282" s="269" t="s">
        <v>3302</v>
      </c>
      <c r="I282" s="269" t="s">
        <v>3303</v>
      </c>
      <c r="J282" s="277"/>
      <c r="K282" s="277">
        <v>369</v>
      </c>
      <c r="L282" s="277"/>
      <c r="M282" s="287">
        <f t="shared" si="67"/>
        <v>0</v>
      </c>
      <c r="N282" s="287">
        <f t="shared" si="68"/>
        <v>0</v>
      </c>
    </row>
    <row r="283" ht="17.25" customHeight="1" spans="1:14">
      <c r="A283" s="269" t="s">
        <v>2510</v>
      </c>
      <c r="B283" s="269" t="s">
        <v>2511</v>
      </c>
      <c r="C283" s="271">
        <f t="shared" si="74"/>
        <v>0</v>
      </c>
      <c r="D283" s="279">
        <f t="shared" si="75"/>
        <v>994</v>
      </c>
      <c r="E283" s="279">
        <f t="shared" si="76"/>
        <v>369</v>
      </c>
      <c r="F283" s="275">
        <f t="shared" si="71"/>
        <v>0</v>
      </c>
      <c r="G283" s="275">
        <f t="shared" si="72"/>
        <v>0.371227364185111</v>
      </c>
      <c r="H283" s="269" t="s">
        <v>2530</v>
      </c>
      <c r="I283" s="269" t="s">
        <v>2531</v>
      </c>
      <c r="J283" s="277"/>
      <c r="K283" s="277"/>
      <c r="L283" s="277"/>
      <c r="M283" s="287">
        <f t="shared" si="67"/>
        <v>0</v>
      </c>
      <c r="N283" s="287">
        <f t="shared" si="68"/>
        <v>0</v>
      </c>
    </row>
    <row r="284" ht="17.25" customHeight="1" spans="1:14">
      <c r="A284" s="269" t="s">
        <v>3304</v>
      </c>
      <c r="B284" s="269" t="s">
        <v>3305</v>
      </c>
      <c r="C284" s="276"/>
      <c r="D284" s="276">
        <v>994</v>
      </c>
      <c r="E284" s="271">
        <f>$K$282</f>
        <v>369</v>
      </c>
      <c r="F284" s="275">
        <f t="shared" si="71"/>
        <v>0</v>
      </c>
      <c r="G284" s="275">
        <f t="shared" si="72"/>
        <v>0.371227364185111</v>
      </c>
      <c r="H284" s="269"/>
      <c r="I284" s="269"/>
      <c r="J284" s="282"/>
      <c r="K284" s="283"/>
      <c r="L284" s="283"/>
      <c r="M284" s="287"/>
      <c r="N284" s="287"/>
    </row>
    <row r="285" ht="17.25" customHeight="1" spans="1:14">
      <c r="A285" s="269" t="s">
        <v>2528</v>
      </c>
      <c r="B285" s="269" t="s">
        <v>2529</v>
      </c>
      <c r="C285" s="271">
        <f t="shared" si="74"/>
        <v>0</v>
      </c>
      <c r="D285" s="279">
        <f t="shared" si="75"/>
        <v>11167</v>
      </c>
      <c r="E285" s="279">
        <f t="shared" si="76"/>
        <v>0</v>
      </c>
      <c r="F285" s="275">
        <f t="shared" si="71"/>
        <v>0</v>
      </c>
      <c r="G285" s="275">
        <f t="shared" si="72"/>
        <v>0</v>
      </c>
      <c r="H285" s="269"/>
      <c r="I285" s="269"/>
      <c r="J285" s="282"/>
      <c r="K285" s="283"/>
      <c r="L285" s="283"/>
      <c r="M285" s="287"/>
      <c r="N285" s="287"/>
    </row>
    <row r="286" ht="17.25" customHeight="1" spans="1:14">
      <c r="A286" s="269" t="s">
        <v>3306</v>
      </c>
      <c r="B286" s="269" t="s">
        <v>3307</v>
      </c>
      <c r="C286" s="271">
        <f t="shared" si="74"/>
        <v>0</v>
      </c>
      <c r="D286" s="279">
        <f t="shared" si="75"/>
        <v>11167</v>
      </c>
      <c r="E286" s="279">
        <f t="shared" si="76"/>
        <v>0</v>
      </c>
      <c r="F286" s="275">
        <f t="shared" si="71"/>
        <v>0</v>
      </c>
      <c r="G286" s="275">
        <f t="shared" si="72"/>
        <v>0</v>
      </c>
      <c r="H286" s="269"/>
      <c r="I286" s="269"/>
      <c r="J286" s="282"/>
      <c r="K286" s="283"/>
      <c r="L286" s="283"/>
      <c r="M286" s="287"/>
      <c r="N286" s="287"/>
    </row>
    <row r="287" ht="17.25" customHeight="1" spans="1:14">
      <c r="A287" s="269" t="s">
        <v>3308</v>
      </c>
      <c r="B287" s="269" t="s">
        <v>3309</v>
      </c>
      <c r="C287" s="276"/>
      <c r="D287" s="276">
        <v>11167</v>
      </c>
      <c r="E287" s="276"/>
      <c r="F287" s="275">
        <f t="shared" si="71"/>
        <v>0</v>
      </c>
      <c r="G287" s="275">
        <f t="shared" si="72"/>
        <v>0</v>
      </c>
      <c r="H287" s="269"/>
      <c r="I287" s="269"/>
      <c r="J287" s="282"/>
      <c r="K287" s="283"/>
      <c r="L287" s="283"/>
      <c r="M287" s="287"/>
      <c r="N287" s="287"/>
    </row>
    <row r="288" ht="17.25" customHeight="1" spans="1:14">
      <c r="A288" s="269" t="s">
        <v>2548</v>
      </c>
      <c r="B288" s="269" t="s">
        <v>2549</v>
      </c>
      <c r="C288" s="271">
        <f>SUM(C289)</f>
        <v>0</v>
      </c>
      <c r="D288" s="279">
        <f>SUM(D289)</f>
        <v>40360</v>
      </c>
      <c r="E288" s="279">
        <f>SUM(E289)</f>
        <v>0</v>
      </c>
      <c r="F288" s="275">
        <f t="shared" si="71"/>
        <v>0</v>
      </c>
      <c r="G288" s="275">
        <f t="shared" si="72"/>
        <v>0</v>
      </c>
      <c r="H288" s="269" t="s">
        <v>2589</v>
      </c>
      <c r="I288" s="269" t="s">
        <v>2590</v>
      </c>
      <c r="J288" s="279">
        <f t="shared" ref="J288:L288" si="78">SUM(J289)</f>
        <v>1144</v>
      </c>
      <c r="K288" s="279">
        <f t="shared" si="78"/>
        <v>26000</v>
      </c>
      <c r="L288" s="279">
        <f t="shared" si="78"/>
        <v>1600</v>
      </c>
      <c r="M288" s="287">
        <f t="shared" ref="M288:M291" si="79">IFERROR($L288/J288,)</f>
        <v>1.3986013986014</v>
      </c>
      <c r="N288" s="287">
        <f t="shared" ref="N288:N291" si="80">IFERROR($L288/K288,)</f>
        <v>0.0615384615384615</v>
      </c>
    </row>
    <row r="289" ht="17.25" customHeight="1" spans="1:14">
      <c r="A289" s="269" t="s">
        <v>3310</v>
      </c>
      <c r="B289" s="269" t="s">
        <v>3311</v>
      </c>
      <c r="C289" s="276"/>
      <c r="D289" s="276">
        <v>40360</v>
      </c>
      <c r="E289" s="276"/>
      <c r="F289" s="275">
        <f t="shared" si="71"/>
        <v>0</v>
      </c>
      <c r="G289" s="275">
        <f t="shared" si="72"/>
        <v>0</v>
      </c>
      <c r="H289" s="269" t="s">
        <v>3312</v>
      </c>
      <c r="I289" s="269" t="s">
        <v>3313</v>
      </c>
      <c r="J289" s="277">
        <v>1144</v>
      </c>
      <c r="K289" s="277">
        <v>26000</v>
      </c>
      <c r="L289" s="277">
        <v>1600</v>
      </c>
      <c r="M289" s="287">
        <f t="shared" si="79"/>
        <v>1.3986013986014</v>
      </c>
      <c r="N289" s="287">
        <f t="shared" si="80"/>
        <v>0.0615384615384615</v>
      </c>
    </row>
    <row r="290" ht="17.25" customHeight="1" spans="1:14">
      <c r="A290" s="269"/>
      <c r="B290" s="269"/>
      <c r="C290" s="282"/>
      <c r="D290" s="283"/>
      <c r="E290" s="283"/>
      <c r="F290" s="275"/>
      <c r="G290" s="275"/>
      <c r="H290" s="269"/>
      <c r="I290" s="269"/>
      <c r="J290" s="282"/>
      <c r="K290" s="283"/>
      <c r="L290" s="283"/>
      <c r="M290" s="287"/>
      <c r="N290" s="287"/>
    </row>
    <row r="291" ht="17.25" customHeight="1" spans="1:14">
      <c r="A291" s="269"/>
      <c r="B291" s="293" t="s">
        <v>92</v>
      </c>
      <c r="C291" s="271">
        <f>SUM(C273,C275,C279)</f>
        <v>7868</v>
      </c>
      <c r="D291" s="279">
        <f>SUM(D273,D275,D279)</f>
        <v>62053</v>
      </c>
      <c r="E291" s="279">
        <f>SUM(E273,E275,E279)</f>
        <v>13566</v>
      </c>
      <c r="F291" s="275">
        <f>IFERROR($E291/C291,)</f>
        <v>1.72419928825623</v>
      </c>
      <c r="G291" s="275">
        <f>IFERROR($E291/D291,)</f>
        <v>0.218619567144215</v>
      </c>
      <c r="H291" s="269"/>
      <c r="I291" s="293" t="s">
        <v>521</v>
      </c>
      <c r="J291" s="271">
        <f t="shared" ref="J291:L291" si="81">SUM(J273,J275,J288)</f>
        <v>7868</v>
      </c>
      <c r="K291" s="279">
        <f t="shared" si="81"/>
        <v>62053</v>
      </c>
      <c r="L291" s="279">
        <f t="shared" si="81"/>
        <v>13566</v>
      </c>
      <c r="M291" s="287">
        <f t="shared" si="79"/>
        <v>1.72419928825623</v>
      </c>
      <c r="N291" s="287">
        <f t="shared" si="80"/>
        <v>0.218619567144215</v>
      </c>
    </row>
  </sheetData>
  <mergeCells count="13">
    <mergeCell ref="A2:N2"/>
    <mergeCell ref="A4:G4"/>
    <mergeCell ref="H4:N4"/>
    <mergeCell ref="E5:G5"/>
    <mergeCell ref="L5:N5"/>
    <mergeCell ref="A5:A6"/>
    <mergeCell ref="B5:B6"/>
    <mergeCell ref="C5:C6"/>
    <mergeCell ref="D5:D6"/>
    <mergeCell ref="H5:H6"/>
    <mergeCell ref="I5:I6"/>
    <mergeCell ref="J5:J6"/>
    <mergeCell ref="K5:K6"/>
  </mergeCells>
  <pageMargins left="0.75" right="0.75" top="1" bottom="1" header="0.5" footer="0.5"/>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L24" sqref="$A1:$XFD1048576"/>
    </sheetView>
  </sheetViews>
  <sheetFormatPr defaultColWidth="8.75" defaultRowHeight="13.5" customHeight="1"/>
  <cols>
    <col min="1" max="1" width="9" style="34" customWidth="1"/>
    <col min="2" max="2" width="9.875" style="34" customWidth="1"/>
    <col min="3" max="3" width="26.125" style="34" customWidth="1"/>
    <col min="4" max="9" width="10.75" style="34" customWidth="1"/>
    <col min="10" max="11" width="10" style="34" customWidth="1"/>
    <col min="12" max="16384" width="8.75" style="34"/>
  </cols>
  <sheetData>
    <row r="1" ht="14.25" customHeight="1" spans="1:11">
      <c r="A1" s="240" t="s">
        <v>3314</v>
      </c>
      <c r="B1" s="54"/>
      <c r="C1" s="241"/>
      <c r="D1" s="242"/>
      <c r="E1" s="242"/>
      <c r="F1" s="242"/>
      <c r="G1" s="242"/>
      <c r="H1" s="242"/>
      <c r="I1" s="242"/>
      <c r="J1" s="253"/>
      <c r="K1" s="253"/>
    </row>
    <row r="2" ht="24" customHeight="1" spans="1:11">
      <c r="A2" s="243" t="s">
        <v>2733</v>
      </c>
      <c r="B2" s="243"/>
      <c r="C2" s="243"/>
      <c r="D2" s="243"/>
      <c r="E2" s="243"/>
      <c r="F2" s="243"/>
      <c r="G2" s="243"/>
      <c r="H2" s="243"/>
      <c r="I2" s="243"/>
      <c r="J2" s="243"/>
      <c r="K2" s="243"/>
    </row>
    <row r="3" ht="14.25" customHeight="1" spans="1:11">
      <c r="A3" s="54"/>
      <c r="B3" s="54"/>
      <c r="C3" s="54"/>
      <c r="D3" s="54"/>
      <c r="E3" s="54"/>
      <c r="F3" s="54"/>
      <c r="G3" s="54"/>
      <c r="H3" s="54"/>
      <c r="I3" s="54"/>
      <c r="J3" s="54"/>
      <c r="K3" s="254" t="s">
        <v>32</v>
      </c>
    </row>
    <row r="4" ht="19.5" customHeight="1" spans="1:11">
      <c r="A4" s="244" t="s">
        <v>2612</v>
      </c>
      <c r="B4" s="244" t="s">
        <v>37</v>
      </c>
      <c r="C4" s="244" t="s">
        <v>33</v>
      </c>
      <c r="D4" s="244" t="s">
        <v>34</v>
      </c>
      <c r="E4" s="244" t="s">
        <v>2613</v>
      </c>
      <c r="F4" s="244" t="s">
        <v>36</v>
      </c>
      <c r="G4" s="244"/>
      <c r="H4" s="244"/>
      <c r="I4" s="244"/>
      <c r="J4" s="244"/>
      <c r="K4" s="244"/>
    </row>
    <row r="5" ht="19.5" customHeight="1" spans="1:11">
      <c r="A5" s="244"/>
      <c r="B5" s="244"/>
      <c r="C5" s="244"/>
      <c r="D5" s="244"/>
      <c r="E5" s="244"/>
      <c r="F5" s="245" t="s">
        <v>2614</v>
      </c>
      <c r="G5" s="246"/>
      <c r="H5" s="247"/>
      <c r="I5" s="244" t="s">
        <v>2615</v>
      </c>
      <c r="J5" s="255" t="s">
        <v>40</v>
      </c>
      <c r="K5" s="255" t="s">
        <v>2616</v>
      </c>
    </row>
    <row r="6" ht="41.25" customHeight="1" spans="1:11">
      <c r="A6" s="244"/>
      <c r="B6" s="244"/>
      <c r="C6" s="244"/>
      <c r="D6" s="244"/>
      <c r="E6" s="244"/>
      <c r="F6" s="244" t="s">
        <v>2617</v>
      </c>
      <c r="G6" s="244" t="s">
        <v>2618</v>
      </c>
      <c r="H6" s="244" t="s">
        <v>2619</v>
      </c>
      <c r="I6" s="244"/>
      <c r="J6" s="256"/>
      <c r="K6" s="256"/>
    </row>
    <row r="7" ht="29.25" customHeight="1" spans="1:11">
      <c r="A7" s="244" t="s">
        <v>2620</v>
      </c>
      <c r="B7" s="248" t="s">
        <v>3296</v>
      </c>
      <c r="C7" s="249" t="s">
        <v>3297</v>
      </c>
      <c r="D7" s="250">
        <v>217</v>
      </c>
      <c r="E7" s="250">
        <v>2152</v>
      </c>
      <c r="F7" s="250">
        <v>222</v>
      </c>
      <c r="G7" s="250"/>
      <c r="H7" s="251">
        <v>25</v>
      </c>
      <c r="I7" s="252">
        <f t="shared" ref="I7:I9" si="0">SUM(F7:H7)</f>
        <v>247</v>
      </c>
      <c r="J7" s="250">
        <f t="shared" ref="J7:J9" si="1">IFERROR($I7/D7,)</f>
        <v>1.13824884792627</v>
      </c>
      <c r="K7" s="250">
        <f t="shared" ref="K7:K9" si="2">IFERROR($I7/E7,)</f>
        <v>0.114776951672862</v>
      </c>
    </row>
    <row r="8" ht="29.25" customHeight="1" spans="1:11">
      <c r="A8" s="244"/>
      <c r="B8" s="248" t="s">
        <v>3310</v>
      </c>
      <c r="C8" s="249" t="s">
        <v>3311</v>
      </c>
      <c r="D8" s="252"/>
      <c r="E8" s="252">
        <v>40360</v>
      </c>
      <c r="F8" s="252"/>
      <c r="G8" s="252"/>
      <c r="H8" s="252"/>
      <c r="I8" s="252">
        <f t="shared" si="0"/>
        <v>0</v>
      </c>
      <c r="J8" s="250">
        <f t="shared" si="1"/>
        <v>0</v>
      </c>
      <c r="K8" s="250">
        <f t="shared" si="2"/>
        <v>0</v>
      </c>
    </row>
    <row r="9" ht="29.25" customHeight="1" spans="1:11">
      <c r="A9" s="244" t="s">
        <v>2621</v>
      </c>
      <c r="B9" s="248" t="s">
        <v>3294</v>
      </c>
      <c r="C9" s="249" t="s">
        <v>3295</v>
      </c>
      <c r="D9" s="252"/>
      <c r="E9" s="252"/>
      <c r="F9" s="252"/>
      <c r="G9" s="252"/>
      <c r="H9" s="252"/>
      <c r="I9" s="252">
        <f t="shared" si="0"/>
        <v>0</v>
      </c>
      <c r="J9" s="250">
        <f t="shared" si="1"/>
        <v>0</v>
      </c>
      <c r="K9" s="250">
        <f t="shared" si="2"/>
        <v>0</v>
      </c>
    </row>
  </sheetData>
  <mergeCells count="12">
    <mergeCell ref="A2:K2"/>
    <mergeCell ref="F4:K4"/>
    <mergeCell ref="F5:H5"/>
    <mergeCell ref="A4:A6"/>
    <mergeCell ref="A7:A8"/>
    <mergeCell ref="B4:B6"/>
    <mergeCell ref="C4:C6"/>
    <mergeCell ref="D4:D6"/>
    <mergeCell ref="E4:E6"/>
    <mergeCell ref="I5:I6"/>
    <mergeCell ref="J5:J6"/>
    <mergeCell ref="K5:K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1"/>
  <sheetViews>
    <sheetView workbookViewId="0">
      <selection activeCell="J21" sqref="J21"/>
    </sheetView>
  </sheetViews>
  <sheetFormatPr defaultColWidth="8.75" defaultRowHeight="13.5" customHeight="1" outlineLevelCol="7"/>
  <cols>
    <col min="1" max="2" width="9.875" style="34" customWidth="1"/>
    <col min="3" max="3" width="64.125" style="34" customWidth="1"/>
    <col min="4" max="6" width="10.75" style="34" customWidth="1"/>
    <col min="7" max="8" width="8.625" style="34" customWidth="1"/>
    <col min="9" max="16384" width="8.75" style="34"/>
  </cols>
  <sheetData>
    <row r="1" ht="14.25" customHeight="1" spans="1:8">
      <c r="A1" s="186" t="s">
        <v>3315</v>
      </c>
      <c r="B1" s="54"/>
      <c r="C1" s="187"/>
      <c r="D1" s="188"/>
      <c r="E1" s="188"/>
      <c r="F1" s="188"/>
      <c r="G1" s="189"/>
      <c r="H1" s="189"/>
    </row>
    <row r="2" ht="24" customHeight="1" spans="1:8">
      <c r="A2" s="190" t="s">
        <v>2733</v>
      </c>
      <c r="B2" s="190"/>
      <c r="C2" s="190"/>
      <c r="D2" s="190"/>
      <c r="E2" s="190"/>
      <c r="F2" s="190"/>
      <c r="G2" s="190"/>
      <c r="H2" s="190"/>
    </row>
    <row r="3" ht="14.25" customHeight="1" spans="1:8">
      <c r="A3" s="54"/>
      <c r="B3" s="54"/>
      <c r="C3" s="54"/>
      <c r="D3" s="54"/>
      <c r="E3" s="54"/>
      <c r="F3" s="54"/>
      <c r="G3" s="54"/>
      <c r="H3" s="191" t="s">
        <v>32</v>
      </c>
    </row>
    <row r="4" ht="19.5" customHeight="1" spans="1:8">
      <c r="A4" s="192" t="s">
        <v>2612</v>
      </c>
      <c r="B4" s="192" t="s">
        <v>37</v>
      </c>
      <c r="C4" s="192" t="s">
        <v>33</v>
      </c>
      <c r="D4" s="193" t="s">
        <v>34</v>
      </c>
      <c r="E4" s="193" t="s">
        <v>2613</v>
      </c>
      <c r="F4" s="192" t="s">
        <v>36</v>
      </c>
      <c r="G4" s="192"/>
      <c r="H4" s="192"/>
    </row>
    <row r="5" ht="48.75" customHeight="1" spans="1:8">
      <c r="A5" s="192"/>
      <c r="B5" s="192"/>
      <c r="C5" s="192"/>
      <c r="D5" s="192"/>
      <c r="E5" s="192"/>
      <c r="F5" s="192" t="s">
        <v>39</v>
      </c>
      <c r="G5" s="194" t="s">
        <v>40</v>
      </c>
      <c r="H5" s="194" t="s">
        <v>2616</v>
      </c>
    </row>
    <row r="6" ht="17.25" customHeight="1" spans="1:8">
      <c r="A6" s="192" t="s">
        <v>2620</v>
      </c>
      <c r="B6" s="195" t="s">
        <v>2740</v>
      </c>
      <c r="C6" s="196" t="s">
        <v>2741</v>
      </c>
      <c r="D6" s="197"/>
      <c r="E6" s="197"/>
      <c r="F6" s="197"/>
      <c r="G6" s="198" t="str">
        <f t="shared" ref="G6:G69" si="0">IFERROR($F6/D6,"")</f>
        <v/>
      </c>
      <c r="H6" s="198" t="str">
        <f t="shared" ref="H6:H69" si="1">IFERROR($F6/E6,"")</f>
        <v/>
      </c>
    </row>
    <row r="7" ht="17.25" customHeight="1" spans="1:8">
      <c r="A7" s="192"/>
      <c r="B7" s="195" t="s">
        <v>2744</v>
      </c>
      <c r="C7" s="196" t="s">
        <v>2745</v>
      </c>
      <c r="D7" s="197"/>
      <c r="E7" s="197"/>
      <c r="F7" s="197"/>
      <c r="G7" s="199" t="str">
        <f t="shared" si="0"/>
        <v/>
      </c>
      <c r="H7" s="199" t="str">
        <f t="shared" si="1"/>
        <v/>
      </c>
    </row>
    <row r="8" ht="17.25" customHeight="1" spans="1:8">
      <c r="A8" s="192"/>
      <c r="B8" s="200" t="s">
        <v>2748</v>
      </c>
      <c r="C8" s="201" t="s">
        <v>2749</v>
      </c>
      <c r="D8" s="197"/>
      <c r="E8" s="197"/>
      <c r="F8" s="197"/>
      <c r="G8" s="199" t="str">
        <f t="shared" si="0"/>
        <v/>
      </c>
      <c r="H8" s="199" t="str">
        <f t="shared" si="1"/>
        <v/>
      </c>
    </row>
    <row r="9" ht="17.25" customHeight="1" spans="1:8">
      <c r="A9" s="192"/>
      <c r="B9" s="195" t="s">
        <v>2752</v>
      </c>
      <c r="C9" s="196" t="s">
        <v>2753</v>
      </c>
      <c r="D9" s="197">
        <v>300</v>
      </c>
      <c r="E9" s="197"/>
      <c r="F9" s="197"/>
      <c r="G9" s="199">
        <f t="shared" si="0"/>
        <v>0</v>
      </c>
      <c r="H9" s="199" t="str">
        <f t="shared" si="1"/>
        <v/>
      </c>
    </row>
    <row r="10" ht="17.25" customHeight="1" spans="1:8">
      <c r="A10" s="192"/>
      <c r="B10" s="195" t="s">
        <v>2756</v>
      </c>
      <c r="C10" s="196" t="s">
        <v>2757</v>
      </c>
      <c r="D10" s="197"/>
      <c r="E10" s="197">
        <v>124</v>
      </c>
      <c r="F10" s="197"/>
      <c r="G10" s="199" t="str">
        <f t="shared" si="0"/>
        <v/>
      </c>
      <c r="H10" s="199">
        <f t="shared" si="1"/>
        <v>0</v>
      </c>
    </row>
    <row r="11" ht="17.25" customHeight="1" spans="1:8">
      <c r="A11" s="192"/>
      <c r="B11" s="195" t="s">
        <v>2764</v>
      </c>
      <c r="C11" s="196" t="s">
        <v>2765</v>
      </c>
      <c r="D11" s="197">
        <v>6751</v>
      </c>
      <c r="E11" s="197">
        <v>6433</v>
      </c>
      <c r="F11" s="197">
        <v>12350</v>
      </c>
      <c r="G11" s="199">
        <f t="shared" si="0"/>
        <v>1.82935861353873</v>
      </c>
      <c r="H11" s="199">
        <f t="shared" si="1"/>
        <v>1.91978859008239</v>
      </c>
    </row>
    <row r="12" ht="17.25" customHeight="1" spans="1:8">
      <c r="A12" s="192"/>
      <c r="B12" s="195" t="s">
        <v>2766</v>
      </c>
      <c r="C12" s="196" t="s">
        <v>2767</v>
      </c>
      <c r="D12" s="197"/>
      <c r="E12" s="197">
        <v>104</v>
      </c>
      <c r="F12" s="197"/>
      <c r="G12" s="199" t="str">
        <f t="shared" si="0"/>
        <v/>
      </c>
      <c r="H12" s="199">
        <f t="shared" si="1"/>
        <v>0</v>
      </c>
    </row>
    <row r="13" ht="17.25" customHeight="1" spans="1:8">
      <c r="A13" s="192"/>
      <c r="B13" s="195" t="s">
        <v>2770</v>
      </c>
      <c r="C13" s="196" t="s">
        <v>2771</v>
      </c>
      <c r="D13" s="197"/>
      <c r="E13" s="197"/>
      <c r="F13" s="197"/>
      <c r="G13" s="199" t="str">
        <f t="shared" si="0"/>
        <v/>
      </c>
      <c r="H13" s="199" t="str">
        <f t="shared" si="1"/>
        <v/>
      </c>
    </row>
    <row r="14" ht="17.25" customHeight="1" spans="1:8">
      <c r="A14" s="192"/>
      <c r="B14" s="195" t="s">
        <v>2774</v>
      </c>
      <c r="C14" s="196" t="s">
        <v>2775</v>
      </c>
      <c r="D14" s="197"/>
      <c r="E14" s="197">
        <v>-631</v>
      </c>
      <c r="F14" s="197"/>
      <c r="G14" s="199" t="str">
        <f t="shared" si="0"/>
        <v/>
      </c>
      <c r="H14" s="199">
        <f t="shared" si="1"/>
        <v>0</v>
      </c>
    </row>
    <row r="15" ht="17.25" customHeight="1" spans="1:8">
      <c r="A15" s="192"/>
      <c r="B15" s="195" t="s">
        <v>2778</v>
      </c>
      <c r="C15" s="196" t="s">
        <v>2779</v>
      </c>
      <c r="D15" s="197"/>
      <c r="E15" s="197"/>
      <c r="F15" s="197"/>
      <c r="G15" s="199" t="str">
        <f t="shared" si="0"/>
        <v/>
      </c>
      <c r="H15" s="199" t="str">
        <f t="shared" si="1"/>
        <v/>
      </c>
    </row>
    <row r="16" ht="17.25" customHeight="1" spans="1:8">
      <c r="A16" s="192"/>
      <c r="B16" s="195" t="s">
        <v>2786</v>
      </c>
      <c r="C16" s="196" t="s">
        <v>2787</v>
      </c>
      <c r="D16" s="197"/>
      <c r="E16" s="197"/>
      <c r="F16" s="197"/>
      <c r="G16" s="199" t="str">
        <f t="shared" si="0"/>
        <v/>
      </c>
      <c r="H16" s="199" t="str">
        <f t="shared" si="1"/>
        <v/>
      </c>
    </row>
    <row r="17" ht="17.25" customHeight="1" spans="1:8">
      <c r="A17" s="192"/>
      <c r="B17" s="195" t="s">
        <v>2794</v>
      </c>
      <c r="C17" s="196" t="s">
        <v>2795</v>
      </c>
      <c r="D17" s="197"/>
      <c r="E17" s="197"/>
      <c r="F17" s="197"/>
      <c r="G17" s="199" t="str">
        <f t="shared" si="0"/>
        <v/>
      </c>
      <c r="H17" s="199" t="str">
        <f t="shared" si="1"/>
        <v/>
      </c>
    </row>
    <row r="18" ht="17.25" customHeight="1" spans="1:8">
      <c r="A18" s="192"/>
      <c r="B18" s="195" t="s">
        <v>2798</v>
      </c>
      <c r="C18" s="196" t="s">
        <v>2799</v>
      </c>
      <c r="D18" s="197"/>
      <c r="E18" s="197"/>
      <c r="F18" s="197"/>
      <c r="G18" s="199" t="str">
        <f t="shared" si="0"/>
        <v/>
      </c>
      <c r="H18" s="199" t="str">
        <f t="shared" si="1"/>
        <v/>
      </c>
    </row>
    <row r="19" ht="17.25" customHeight="1" spans="1:8">
      <c r="A19" s="192"/>
      <c r="B19" s="195" t="s">
        <v>2802</v>
      </c>
      <c r="C19" s="196" t="s">
        <v>2803</v>
      </c>
      <c r="D19" s="197">
        <v>500</v>
      </c>
      <c r="E19" s="197">
        <v>651</v>
      </c>
      <c r="F19" s="197">
        <v>500</v>
      </c>
      <c r="G19" s="199">
        <f t="shared" si="0"/>
        <v>1</v>
      </c>
      <c r="H19" s="199">
        <f t="shared" si="1"/>
        <v>0.768049155145929</v>
      </c>
    </row>
    <row r="20" ht="17.25" customHeight="1" spans="1:8">
      <c r="A20" s="192"/>
      <c r="B20" s="195" t="s">
        <v>2806</v>
      </c>
      <c r="C20" s="196" t="s">
        <v>2807</v>
      </c>
      <c r="D20" s="197"/>
      <c r="E20" s="197"/>
      <c r="F20" s="197"/>
      <c r="G20" s="199" t="str">
        <f t="shared" si="0"/>
        <v/>
      </c>
      <c r="H20" s="199" t="str">
        <f t="shared" si="1"/>
        <v/>
      </c>
    </row>
    <row r="21" ht="17.25" customHeight="1" spans="1:8">
      <c r="A21" s="192"/>
      <c r="B21" s="195" t="s">
        <v>2814</v>
      </c>
      <c r="C21" s="196" t="s">
        <v>2815</v>
      </c>
      <c r="D21" s="197"/>
      <c r="E21" s="197"/>
      <c r="F21" s="197"/>
      <c r="G21" s="199" t="str">
        <f t="shared" si="0"/>
        <v/>
      </c>
      <c r="H21" s="199" t="str">
        <f t="shared" si="1"/>
        <v/>
      </c>
    </row>
    <row r="22" ht="17.25" customHeight="1" spans="1:8">
      <c r="A22" s="192"/>
      <c r="B22" s="195" t="s">
        <v>2818</v>
      </c>
      <c r="C22" s="196" t="s">
        <v>2819</v>
      </c>
      <c r="D22" s="197"/>
      <c r="E22" s="197"/>
      <c r="F22" s="197"/>
      <c r="G22" s="199" t="str">
        <f t="shared" si="0"/>
        <v/>
      </c>
      <c r="H22" s="199" t="str">
        <f t="shared" si="1"/>
        <v/>
      </c>
    </row>
    <row r="23" ht="17.25" customHeight="1" spans="1:8">
      <c r="A23" s="192"/>
      <c r="B23" s="195" t="s">
        <v>3316</v>
      </c>
      <c r="C23" s="196" t="s">
        <v>3317</v>
      </c>
      <c r="D23" s="197"/>
      <c r="E23" s="197"/>
      <c r="F23" s="197"/>
      <c r="G23" s="199" t="str">
        <f t="shared" si="0"/>
        <v/>
      </c>
      <c r="H23" s="199" t="str">
        <f t="shared" si="1"/>
        <v/>
      </c>
    </row>
    <row r="24" ht="17.25" customHeight="1" spans="1:8">
      <c r="A24" s="192"/>
      <c r="B24" s="195" t="s">
        <v>2822</v>
      </c>
      <c r="C24" s="196" t="s">
        <v>2823</v>
      </c>
      <c r="D24" s="197">
        <v>100</v>
      </c>
      <c r="E24" s="197">
        <v>76</v>
      </c>
      <c r="F24" s="197">
        <v>100</v>
      </c>
      <c r="G24" s="199">
        <f t="shared" si="0"/>
        <v>1</v>
      </c>
      <c r="H24" s="199">
        <f t="shared" si="1"/>
        <v>1.31578947368421</v>
      </c>
    </row>
    <row r="25" ht="17.25" customHeight="1" spans="1:8">
      <c r="A25" s="192"/>
      <c r="B25" s="195" t="s">
        <v>2828</v>
      </c>
      <c r="C25" s="196" t="s">
        <v>2829</v>
      </c>
      <c r="D25" s="197"/>
      <c r="E25" s="197"/>
      <c r="F25" s="197"/>
      <c r="G25" s="199" t="str">
        <f t="shared" si="0"/>
        <v/>
      </c>
      <c r="H25" s="199" t="str">
        <f t="shared" si="1"/>
        <v/>
      </c>
    </row>
    <row r="26" ht="17.25" customHeight="1" spans="1:8">
      <c r="A26" s="192"/>
      <c r="B26" s="195" t="s">
        <v>2832</v>
      </c>
      <c r="C26" s="196" t="s">
        <v>2833</v>
      </c>
      <c r="D26" s="197"/>
      <c r="E26" s="197"/>
      <c r="F26" s="197"/>
      <c r="G26" s="199" t="str">
        <f t="shared" si="0"/>
        <v/>
      </c>
      <c r="H26" s="199" t="str">
        <f t="shared" si="1"/>
        <v/>
      </c>
    </row>
    <row r="27" ht="17.25" customHeight="1" spans="1:8">
      <c r="A27" s="192"/>
      <c r="B27" s="195" t="s">
        <v>2836</v>
      </c>
      <c r="C27" s="196" t="s">
        <v>2837</v>
      </c>
      <c r="D27" s="197"/>
      <c r="E27" s="197"/>
      <c r="F27" s="197"/>
      <c r="G27" s="199" t="str">
        <f t="shared" si="0"/>
        <v/>
      </c>
      <c r="H27" s="199" t="str">
        <f t="shared" si="1"/>
        <v/>
      </c>
    </row>
    <row r="28" ht="17.25" customHeight="1" spans="1:8">
      <c r="A28" s="192"/>
      <c r="B28" s="195" t="s">
        <v>2840</v>
      </c>
      <c r="C28" s="196" t="s">
        <v>2841</v>
      </c>
      <c r="D28" s="197"/>
      <c r="E28" s="197"/>
      <c r="F28" s="197"/>
      <c r="G28" s="199" t="str">
        <f t="shared" si="0"/>
        <v/>
      </c>
      <c r="H28" s="199" t="str">
        <f t="shared" si="1"/>
        <v/>
      </c>
    </row>
    <row r="29" ht="17.25" customHeight="1" spans="1:8">
      <c r="A29" s="192"/>
      <c r="B29" s="195" t="s">
        <v>2844</v>
      </c>
      <c r="C29" s="196" t="s">
        <v>2845</v>
      </c>
      <c r="D29" s="197"/>
      <c r="E29" s="197"/>
      <c r="F29" s="197"/>
      <c r="G29" s="199" t="str">
        <f t="shared" si="0"/>
        <v/>
      </c>
      <c r="H29" s="199" t="str">
        <f t="shared" si="1"/>
        <v/>
      </c>
    </row>
    <row r="30" ht="17.25" customHeight="1" spans="1:8">
      <c r="A30" s="192"/>
      <c r="B30" s="195" t="s">
        <v>2848</v>
      </c>
      <c r="C30" s="196" t="s">
        <v>2849</v>
      </c>
      <c r="D30" s="197"/>
      <c r="E30" s="197"/>
      <c r="F30" s="197"/>
      <c r="G30" s="199" t="str">
        <f t="shared" si="0"/>
        <v/>
      </c>
      <c r="H30" s="199" t="str">
        <f t="shared" si="1"/>
        <v/>
      </c>
    </row>
    <row r="31" ht="17.25" customHeight="1" spans="1:8">
      <c r="A31" s="192"/>
      <c r="B31" s="195" t="s">
        <v>2856</v>
      </c>
      <c r="C31" s="196" t="s">
        <v>2857</v>
      </c>
      <c r="D31" s="197"/>
      <c r="E31" s="197"/>
      <c r="F31" s="197"/>
      <c r="G31" s="199" t="str">
        <f t="shared" si="0"/>
        <v/>
      </c>
      <c r="H31" s="199" t="str">
        <f t="shared" si="1"/>
        <v/>
      </c>
    </row>
    <row r="32" ht="17.25" customHeight="1" spans="1:8">
      <c r="A32" s="192"/>
      <c r="B32" s="195" t="s">
        <v>2860</v>
      </c>
      <c r="C32" s="196" t="s">
        <v>2861</v>
      </c>
      <c r="D32" s="197"/>
      <c r="E32" s="197"/>
      <c r="F32" s="197"/>
      <c r="G32" s="199" t="str">
        <f t="shared" si="0"/>
        <v/>
      </c>
      <c r="H32" s="199" t="str">
        <f t="shared" si="1"/>
        <v/>
      </c>
    </row>
    <row r="33" ht="17.25" customHeight="1" spans="1:8">
      <c r="A33" s="192"/>
      <c r="B33" s="195" t="s">
        <v>2868</v>
      </c>
      <c r="C33" s="196" t="s">
        <v>2869</v>
      </c>
      <c r="D33" s="197"/>
      <c r="E33" s="197"/>
      <c r="F33" s="197"/>
      <c r="G33" s="199" t="str">
        <f t="shared" si="0"/>
        <v/>
      </c>
      <c r="H33" s="199" t="str">
        <f t="shared" si="1"/>
        <v/>
      </c>
    </row>
    <row r="34" ht="17.25" customHeight="1" spans="1:8">
      <c r="A34" s="192"/>
      <c r="B34" s="195" t="s">
        <v>2870</v>
      </c>
      <c r="C34" s="196" t="s">
        <v>2871</v>
      </c>
      <c r="D34" s="197"/>
      <c r="E34" s="197"/>
      <c r="F34" s="197"/>
      <c r="G34" s="199" t="str">
        <f t="shared" si="0"/>
        <v/>
      </c>
      <c r="H34" s="199" t="str">
        <f t="shared" si="1"/>
        <v/>
      </c>
    </row>
    <row r="35" ht="17.25" customHeight="1" spans="1:8">
      <c r="A35" s="192"/>
      <c r="B35" s="195" t="s">
        <v>2874</v>
      </c>
      <c r="C35" s="196" t="s">
        <v>2875</v>
      </c>
      <c r="D35" s="197"/>
      <c r="E35" s="197"/>
      <c r="F35" s="197"/>
      <c r="G35" s="199" t="str">
        <f t="shared" si="0"/>
        <v/>
      </c>
      <c r="H35" s="199" t="str">
        <f t="shared" si="1"/>
        <v/>
      </c>
    </row>
    <row r="36" ht="17.25" customHeight="1" spans="1:8">
      <c r="A36" s="192"/>
      <c r="B36" s="195" t="s">
        <v>2878</v>
      </c>
      <c r="C36" s="196" t="s">
        <v>2879</v>
      </c>
      <c r="D36" s="197"/>
      <c r="E36" s="197"/>
      <c r="F36" s="197"/>
      <c r="G36" s="199" t="str">
        <f t="shared" si="0"/>
        <v/>
      </c>
      <c r="H36" s="199" t="str">
        <f t="shared" si="1"/>
        <v/>
      </c>
    </row>
    <row r="37" ht="17.25" customHeight="1" spans="1:8">
      <c r="A37" s="192"/>
      <c r="B37" s="195" t="s">
        <v>2882</v>
      </c>
      <c r="C37" s="196" t="s">
        <v>2883</v>
      </c>
      <c r="D37" s="197"/>
      <c r="E37" s="197"/>
      <c r="F37" s="197"/>
      <c r="G37" s="199" t="str">
        <f t="shared" si="0"/>
        <v/>
      </c>
      <c r="H37" s="199" t="str">
        <f t="shared" si="1"/>
        <v/>
      </c>
    </row>
    <row r="38" ht="17.25" customHeight="1" spans="1:8">
      <c r="A38" s="192"/>
      <c r="B38" s="195" t="s">
        <v>2886</v>
      </c>
      <c r="C38" s="196" t="s">
        <v>2887</v>
      </c>
      <c r="D38" s="197"/>
      <c r="E38" s="197"/>
      <c r="F38" s="197"/>
      <c r="G38" s="199" t="str">
        <f t="shared" si="0"/>
        <v/>
      </c>
      <c r="H38" s="199" t="str">
        <f t="shared" si="1"/>
        <v/>
      </c>
    </row>
    <row r="39" ht="17.25" customHeight="1" spans="1:8">
      <c r="A39" s="192"/>
      <c r="B39" s="195" t="s">
        <v>2890</v>
      </c>
      <c r="C39" s="196" t="s">
        <v>2891</v>
      </c>
      <c r="D39" s="197"/>
      <c r="E39" s="197"/>
      <c r="F39" s="197"/>
      <c r="G39" s="199" t="str">
        <f t="shared" si="0"/>
        <v/>
      </c>
      <c r="H39" s="199" t="str">
        <f t="shared" si="1"/>
        <v/>
      </c>
    </row>
    <row r="40" ht="15.75" customHeight="1" spans="1:8">
      <c r="A40" s="192"/>
      <c r="B40" s="195" t="s">
        <v>2894</v>
      </c>
      <c r="C40" s="196" t="s">
        <v>2895</v>
      </c>
      <c r="D40" s="197"/>
      <c r="E40" s="197"/>
      <c r="F40" s="197"/>
      <c r="G40" s="199" t="str">
        <f t="shared" si="0"/>
        <v/>
      </c>
      <c r="H40" s="199" t="str">
        <f t="shared" si="1"/>
        <v/>
      </c>
    </row>
    <row r="41" ht="17.25" customHeight="1" spans="1:8">
      <c r="A41" s="192"/>
      <c r="B41" s="195" t="s">
        <v>2902</v>
      </c>
      <c r="C41" s="196" t="s">
        <v>2903</v>
      </c>
      <c r="D41" s="197"/>
      <c r="E41" s="197"/>
      <c r="F41" s="197"/>
      <c r="G41" s="199" t="str">
        <f t="shared" si="0"/>
        <v/>
      </c>
      <c r="H41" s="199" t="str">
        <f t="shared" si="1"/>
        <v/>
      </c>
    </row>
    <row r="42" ht="17.25" customHeight="1" spans="1:8">
      <c r="A42" s="192"/>
      <c r="B42" s="195" t="s">
        <v>2906</v>
      </c>
      <c r="C42" s="196" t="s">
        <v>2907</v>
      </c>
      <c r="D42" s="197"/>
      <c r="E42" s="197"/>
      <c r="F42" s="197"/>
      <c r="G42" s="199" t="str">
        <f t="shared" si="0"/>
        <v/>
      </c>
      <c r="H42" s="199" t="str">
        <f t="shared" si="1"/>
        <v/>
      </c>
    </row>
    <row r="43" ht="17.25" customHeight="1" spans="1:8">
      <c r="A43" s="192"/>
      <c r="B43" s="195" t="s">
        <v>2910</v>
      </c>
      <c r="C43" s="196" t="s">
        <v>2911</v>
      </c>
      <c r="D43" s="197"/>
      <c r="E43" s="197"/>
      <c r="F43" s="197"/>
      <c r="G43" s="199" t="str">
        <f t="shared" si="0"/>
        <v/>
      </c>
      <c r="H43" s="199" t="str">
        <f t="shared" si="1"/>
        <v/>
      </c>
    </row>
    <row r="44" ht="17.25" customHeight="1" spans="1:8">
      <c r="A44" s="192"/>
      <c r="B44" s="195" t="s">
        <v>2917</v>
      </c>
      <c r="C44" s="196" t="s">
        <v>2918</v>
      </c>
      <c r="D44" s="197"/>
      <c r="E44" s="197">
        <v>623</v>
      </c>
      <c r="F44" s="197"/>
      <c r="G44" s="199" t="str">
        <f t="shared" si="0"/>
        <v/>
      </c>
      <c r="H44" s="199">
        <f t="shared" si="1"/>
        <v>0</v>
      </c>
    </row>
    <row r="45" ht="17.25" customHeight="1" spans="1:8">
      <c r="A45" s="192"/>
      <c r="B45" s="195" t="s">
        <v>2921</v>
      </c>
      <c r="C45" s="196" t="s">
        <v>2915</v>
      </c>
      <c r="D45" s="197"/>
      <c r="E45" s="197"/>
      <c r="F45" s="197"/>
      <c r="G45" s="199" t="str">
        <f t="shared" si="0"/>
        <v/>
      </c>
      <c r="H45" s="199" t="str">
        <f t="shared" si="1"/>
        <v/>
      </c>
    </row>
    <row r="46" ht="17.25" customHeight="1" spans="1:8">
      <c r="A46" s="192"/>
      <c r="B46" s="202"/>
      <c r="C46" s="203"/>
      <c r="D46" s="197"/>
      <c r="E46" s="197"/>
      <c r="F46" s="197"/>
      <c r="G46" s="199" t="str">
        <f t="shared" si="0"/>
        <v/>
      </c>
      <c r="H46" s="199" t="str">
        <f t="shared" si="1"/>
        <v/>
      </c>
    </row>
    <row r="47" ht="17.25" customHeight="1" spans="1:8">
      <c r="A47" s="192"/>
      <c r="B47" s="204"/>
      <c r="C47" s="205"/>
      <c r="D47" s="197"/>
      <c r="E47" s="197"/>
      <c r="F47" s="197"/>
      <c r="G47" s="199" t="str">
        <f t="shared" si="0"/>
        <v/>
      </c>
      <c r="H47" s="199" t="str">
        <f t="shared" si="1"/>
        <v/>
      </c>
    </row>
    <row r="48" ht="17.25" customHeight="1" spans="1:8">
      <c r="A48" s="192"/>
      <c r="B48" s="206"/>
      <c r="C48" s="207"/>
      <c r="D48" s="197"/>
      <c r="E48" s="197"/>
      <c r="F48" s="197"/>
      <c r="G48" s="199" t="str">
        <f t="shared" si="0"/>
        <v/>
      </c>
      <c r="H48" s="199" t="str">
        <f t="shared" si="1"/>
        <v/>
      </c>
    </row>
    <row r="49" ht="17.25" customHeight="1" spans="1:8">
      <c r="A49" s="192"/>
      <c r="B49" s="208"/>
      <c r="C49" s="209"/>
      <c r="D49" s="197"/>
      <c r="E49" s="197"/>
      <c r="F49" s="197"/>
      <c r="G49" s="199" t="str">
        <f t="shared" si="0"/>
        <v/>
      </c>
      <c r="H49" s="199" t="str">
        <f t="shared" si="1"/>
        <v/>
      </c>
    </row>
    <row r="50" ht="17.25" customHeight="1" spans="1:8">
      <c r="A50" s="192"/>
      <c r="B50" s="210"/>
      <c r="C50" s="211"/>
      <c r="D50" s="197"/>
      <c r="E50" s="197"/>
      <c r="F50" s="197"/>
      <c r="G50" s="199" t="str">
        <f t="shared" si="0"/>
        <v/>
      </c>
      <c r="H50" s="199" t="str">
        <f t="shared" si="1"/>
        <v/>
      </c>
    </row>
    <row r="51" ht="17.25" customHeight="1" spans="1:8">
      <c r="A51" s="192"/>
      <c r="B51" s="212"/>
      <c r="C51" s="213"/>
      <c r="D51" s="197"/>
      <c r="E51" s="197"/>
      <c r="F51" s="197"/>
      <c r="G51" s="199" t="str">
        <f t="shared" si="0"/>
        <v/>
      </c>
      <c r="H51" s="199" t="str">
        <f t="shared" si="1"/>
        <v/>
      </c>
    </row>
    <row r="52" ht="17.25" customHeight="1" spans="1:8">
      <c r="A52" s="192"/>
      <c r="B52" s="195" t="s">
        <v>3292</v>
      </c>
      <c r="C52" s="195" t="s">
        <v>3293</v>
      </c>
      <c r="D52" s="214"/>
      <c r="E52" s="215"/>
      <c r="F52" s="216"/>
      <c r="G52" s="199" t="str">
        <f t="shared" si="0"/>
        <v/>
      </c>
      <c r="H52" s="199" t="str">
        <f t="shared" si="1"/>
        <v/>
      </c>
    </row>
    <row r="53" ht="17.25" customHeight="1" spans="1:8">
      <c r="A53" s="192"/>
      <c r="B53" s="195" t="s">
        <v>3300</v>
      </c>
      <c r="C53" s="195" t="s">
        <v>3301</v>
      </c>
      <c r="D53" s="197"/>
      <c r="E53" s="197"/>
      <c r="F53" s="197"/>
      <c r="G53" s="199" t="str">
        <f t="shared" si="0"/>
        <v/>
      </c>
      <c r="H53" s="199" t="str">
        <f t="shared" si="1"/>
        <v/>
      </c>
    </row>
    <row r="54" ht="17.25" customHeight="1" spans="1:8">
      <c r="A54" s="192"/>
      <c r="B54" s="195" t="s">
        <v>3304</v>
      </c>
      <c r="C54" s="195" t="s">
        <v>3305</v>
      </c>
      <c r="D54" s="197"/>
      <c r="E54" s="197">
        <v>994</v>
      </c>
      <c r="F54" s="217">
        <f>$E$279</f>
        <v>369</v>
      </c>
      <c r="G54" s="199" t="str">
        <f t="shared" si="0"/>
        <v/>
      </c>
      <c r="H54" s="199">
        <f t="shared" si="1"/>
        <v>0.371227364185111</v>
      </c>
    </row>
    <row r="55" ht="17.25" customHeight="1" spans="1:8">
      <c r="A55" s="192"/>
      <c r="B55" s="195" t="s">
        <v>3308</v>
      </c>
      <c r="C55" s="195" t="s">
        <v>3309</v>
      </c>
      <c r="D55" s="197"/>
      <c r="E55" s="197">
        <v>11167</v>
      </c>
      <c r="F55" s="197"/>
      <c r="G55" s="199" t="str">
        <f t="shared" si="0"/>
        <v/>
      </c>
      <c r="H55" s="199">
        <f t="shared" si="1"/>
        <v>0</v>
      </c>
    </row>
    <row r="56" customHeight="1" spans="1:8">
      <c r="A56" s="192" t="s">
        <v>2621</v>
      </c>
      <c r="B56" s="195" t="s">
        <v>2742</v>
      </c>
      <c r="C56" s="195" t="s">
        <v>2743</v>
      </c>
      <c r="D56" s="197"/>
      <c r="E56" s="197"/>
      <c r="F56" s="197"/>
      <c r="G56" s="199" t="str">
        <f t="shared" si="0"/>
        <v/>
      </c>
      <c r="H56" s="199" t="str">
        <f t="shared" si="1"/>
        <v/>
      </c>
    </row>
    <row r="57" customHeight="1" spans="1:8">
      <c r="A57" s="192"/>
      <c r="B57" s="195" t="s">
        <v>2746</v>
      </c>
      <c r="C57" s="195" t="s">
        <v>2747</v>
      </c>
      <c r="D57" s="197"/>
      <c r="E57" s="197"/>
      <c r="F57" s="197"/>
      <c r="G57" s="199" t="str">
        <f t="shared" si="0"/>
        <v/>
      </c>
      <c r="H57" s="199" t="str">
        <f t="shared" si="1"/>
        <v/>
      </c>
    </row>
    <row r="58" customHeight="1" spans="1:8">
      <c r="A58" s="192"/>
      <c r="B58" s="195" t="s">
        <v>2750</v>
      </c>
      <c r="C58" s="195" t="s">
        <v>2751</v>
      </c>
      <c r="D58" s="197"/>
      <c r="E58" s="197"/>
      <c r="F58" s="197"/>
      <c r="G58" s="199" t="str">
        <f t="shared" si="0"/>
        <v/>
      </c>
      <c r="H58" s="199" t="str">
        <f t="shared" si="1"/>
        <v/>
      </c>
    </row>
    <row r="59" customHeight="1" spans="1:8">
      <c r="A59" s="192"/>
      <c r="B59" s="195" t="s">
        <v>2754</v>
      </c>
      <c r="C59" s="195" t="s">
        <v>2755</v>
      </c>
      <c r="D59" s="197"/>
      <c r="E59" s="197"/>
      <c r="F59" s="197"/>
      <c r="G59" s="199" t="str">
        <f t="shared" si="0"/>
        <v/>
      </c>
      <c r="H59" s="199" t="str">
        <f t="shared" si="1"/>
        <v/>
      </c>
    </row>
    <row r="60" customHeight="1" spans="1:8">
      <c r="A60" s="192"/>
      <c r="B60" s="195" t="s">
        <v>2758</v>
      </c>
      <c r="C60" s="195" t="s">
        <v>2759</v>
      </c>
      <c r="D60" s="197"/>
      <c r="E60" s="197"/>
      <c r="F60" s="197"/>
      <c r="G60" s="199" t="str">
        <f t="shared" si="0"/>
        <v/>
      </c>
      <c r="H60" s="199" t="str">
        <f t="shared" si="1"/>
        <v/>
      </c>
    </row>
    <row r="61" customHeight="1" spans="1:8">
      <c r="A61" s="192"/>
      <c r="B61" s="195" t="s">
        <v>2762</v>
      </c>
      <c r="C61" s="195" t="s">
        <v>2763</v>
      </c>
      <c r="D61" s="197"/>
      <c r="E61" s="197"/>
      <c r="F61" s="197"/>
      <c r="G61" s="199" t="str">
        <f t="shared" si="0"/>
        <v/>
      </c>
      <c r="H61" s="199" t="str">
        <f t="shared" si="1"/>
        <v/>
      </c>
    </row>
    <row r="62" customHeight="1" spans="1:8">
      <c r="A62" s="192"/>
      <c r="B62" s="195" t="s">
        <v>2772</v>
      </c>
      <c r="C62" s="195" t="s">
        <v>2773</v>
      </c>
      <c r="D62" s="197"/>
      <c r="E62" s="197"/>
      <c r="F62" s="197"/>
      <c r="G62" s="199" t="str">
        <f t="shared" si="0"/>
        <v/>
      </c>
      <c r="H62" s="199" t="str">
        <f t="shared" si="1"/>
        <v/>
      </c>
    </row>
    <row r="63" customHeight="1" spans="1:8">
      <c r="A63" s="192"/>
      <c r="B63" s="195" t="s">
        <v>2776</v>
      </c>
      <c r="C63" s="195" t="s">
        <v>2777</v>
      </c>
      <c r="D63" s="197"/>
      <c r="E63" s="197"/>
      <c r="F63" s="197"/>
      <c r="G63" s="199" t="str">
        <f t="shared" si="0"/>
        <v/>
      </c>
      <c r="H63" s="199" t="str">
        <f t="shared" si="1"/>
        <v/>
      </c>
    </row>
    <row r="64" customHeight="1" spans="1:8">
      <c r="A64" s="192"/>
      <c r="B64" s="195" t="s">
        <v>2780</v>
      </c>
      <c r="C64" s="195" t="s">
        <v>2781</v>
      </c>
      <c r="D64" s="197"/>
      <c r="E64" s="197"/>
      <c r="F64" s="197"/>
      <c r="G64" s="199" t="str">
        <f t="shared" si="0"/>
        <v/>
      </c>
      <c r="H64" s="199" t="str">
        <f t="shared" si="1"/>
        <v/>
      </c>
    </row>
    <row r="65" customHeight="1" spans="1:8">
      <c r="A65" s="192"/>
      <c r="B65" s="195" t="s">
        <v>2784</v>
      </c>
      <c r="C65" s="195" t="s">
        <v>2785</v>
      </c>
      <c r="D65" s="197"/>
      <c r="E65" s="197"/>
      <c r="F65" s="197"/>
      <c r="G65" s="199" t="str">
        <f t="shared" si="0"/>
        <v/>
      </c>
      <c r="H65" s="199" t="str">
        <f t="shared" si="1"/>
        <v/>
      </c>
    </row>
    <row r="66" customHeight="1" spans="1:8">
      <c r="A66" s="192"/>
      <c r="B66" s="195" t="s">
        <v>2788</v>
      </c>
      <c r="C66" s="218" t="s">
        <v>2789</v>
      </c>
      <c r="D66" s="197"/>
      <c r="E66" s="197"/>
      <c r="F66" s="197"/>
      <c r="G66" s="199" t="str">
        <f t="shared" si="0"/>
        <v/>
      </c>
      <c r="H66" s="199" t="str">
        <f t="shared" si="1"/>
        <v/>
      </c>
    </row>
    <row r="67" customHeight="1" spans="1:8">
      <c r="A67" s="192"/>
      <c r="B67" s="195" t="s">
        <v>2796</v>
      </c>
      <c r="C67" s="195" t="s">
        <v>2797</v>
      </c>
      <c r="D67" s="197"/>
      <c r="E67" s="197"/>
      <c r="F67" s="197"/>
      <c r="G67" s="199" t="str">
        <f t="shared" si="0"/>
        <v/>
      </c>
      <c r="H67" s="199" t="str">
        <f t="shared" si="1"/>
        <v/>
      </c>
    </row>
    <row r="68" customHeight="1" spans="1:8">
      <c r="A68" s="192"/>
      <c r="B68" s="195" t="s">
        <v>2800</v>
      </c>
      <c r="C68" s="195" t="s">
        <v>2801</v>
      </c>
      <c r="D68" s="197"/>
      <c r="E68" s="197"/>
      <c r="F68" s="197"/>
      <c r="G68" s="199" t="str">
        <f t="shared" si="0"/>
        <v/>
      </c>
      <c r="H68" s="199" t="str">
        <f t="shared" si="1"/>
        <v/>
      </c>
    </row>
    <row r="69" customHeight="1" spans="1:8">
      <c r="A69" s="192"/>
      <c r="B69" s="195" t="s">
        <v>2804</v>
      </c>
      <c r="C69" s="195" t="s">
        <v>2805</v>
      </c>
      <c r="D69" s="197"/>
      <c r="E69" s="197"/>
      <c r="F69" s="197"/>
      <c r="G69" s="199" t="str">
        <f t="shared" si="0"/>
        <v/>
      </c>
      <c r="H69" s="199" t="str">
        <f t="shared" si="1"/>
        <v/>
      </c>
    </row>
    <row r="70" customHeight="1" spans="1:8">
      <c r="A70" s="192"/>
      <c r="B70" s="195" t="s">
        <v>2808</v>
      </c>
      <c r="C70" s="195" t="s">
        <v>2809</v>
      </c>
      <c r="D70" s="197"/>
      <c r="E70" s="197"/>
      <c r="F70" s="197"/>
      <c r="G70" s="199" t="str">
        <f t="shared" ref="G70:G133" si="2">IFERROR($F70/D70,"")</f>
        <v/>
      </c>
      <c r="H70" s="199" t="str">
        <f t="shared" ref="H70:H133" si="3">IFERROR($F70/E70,"")</f>
        <v/>
      </c>
    </row>
    <row r="71" customHeight="1" spans="1:8">
      <c r="A71" s="192"/>
      <c r="B71" s="195" t="s">
        <v>2812</v>
      </c>
      <c r="C71" s="195" t="s">
        <v>2813</v>
      </c>
      <c r="D71" s="197"/>
      <c r="E71" s="197"/>
      <c r="F71" s="197"/>
      <c r="G71" s="199" t="str">
        <f t="shared" si="2"/>
        <v/>
      </c>
      <c r="H71" s="199" t="str">
        <f t="shared" si="3"/>
        <v/>
      </c>
    </row>
    <row r="72" customHeight="1" spans="1:8">
      <c r="A72" s="192"/>
      <c r="B72" s="195" t="s">
        <v>2820</v>
      </c>
      <c r="C72" s="195" t="s">
        <v>2821</v>
      </c>
      <c r="D72" s="197"/>
      <c r="E72" s="197"/>
      <c r="F72" s="197"/>
      <c r="G72" s="199" t="str">
        <f t="shared" si="2"/>
        <v/>
      </c>
      <c r="H72" s="199" t="str">
        <f t="shared" si="3"/>
        <v/>
      </c>
    </row>
    <row r="73" customHeight="1" spans="1:8">
      <c r="A73" s="192"/>
      <c r="B73" s="195" t="s">
        <v>2824</v>
      </c>
      <c r="C73" s="195" t="s">
        <v>2825</v>
      </c>
      <c r="D73" s="197"/>
      <c r="E73" s="197"/>
      <c r="F73" s="197"/>
      <c r="G73" s="199" t="str">
        <f t="shared" si="2"/>
        <v/>
      </c>
      <c r="H73" s="199" t="str">
        <f t="shared" si="3"/>
        <v/>
      </c>
    </row>
    <row r="74" customHeight="1" spans="1:8">
      <c r="A74" s="192"/>
      <c r="B74" s="195" t="s">
        <v>2834</v>
      </c>
      <c r="C74" s="195" t="s">
        <v>2835</v>
      </c>
      <c r="D74" s="197"/>
      <c r="E74" s="197"/>
      <c r="F74" s="197"/>
      <c r="G74" s="199" t="str">
        <f t="shared" si="2"/>
        <v/>
      </c>
      <c r="H74" s="199" t="str">
        <f t="shared" si="3"/>
        <v/>
      </c>
    </row>
    <row r="75" customHeight="1" spans="1:8">
      <c r="A75" s="192"/>
      <c r="B75" s="195" t="s">
        <v>2838</v>
      </c>
      <c r="C75" s="195" t="s">
        <v>2839</v>
      </c>
      <c r="D75" s="197"/>
      <c r="E75" s="197"/>
      <c r="F75" s="197"/>
      <c r="G75" s="199" t="str">
        <f t="shared" si="2"/>
        <v/>
      </c>
      <c r="H75" s="199" t="str">
        <f t="shared" si="3"/>
        <v/>
      </c>
    </row>
    <row r="76" customHeight="1" spans="1:8">
      <c r="A76" s="192"/>
      <c r="B76" s="195" t="s">
        <v>2842</v>
      </c>
      <c r="C76" s="195" t="s">
        <v>2843</v>
      </c>
      <c r="D76" s="197"/>
      <c r="E76" s="197"/>
      <c r="F76" s="197"/>
      <c r="G76" s="199" t="str">
        <f t="shared" si="2"/>
        <v/>
      </c>
      <c r="H76" s="199" t="str">
        <f t="shared" si="3"/>
        <v/>
      </c>
    </row>
    <row r="77" customHeight="1" spans="1:8">
      <c r="A77" s="192"/>
      <c r="B77" s="195" t="s">
        <v>2846</v>
      </c>
      <c r="C77" s="195" t="s">
        <v>2847</v>
      </c>
      <c r="D77" s="197"/>
      <c r="E77" s="197"/>
      <c r="F77" s="197"/>
      <c r="G77" s="199" t="str">
        <f t="shared" si="2"/>
        <v/>
      </c>
      <c r="H77" s="199" t="str">
        <f t="shared" si="3"/>
        <v/>
      </c>
    </row>
    <row r="78" customHeight="1" spans="1:8">
      <c r="A78" s="192"/>
      <c r="B78" s="195" t="s">
        <v>2854</v>
      </c>
      <c r="C78" s="195" t="s">
        <v>2855</v>
      </c>
      <c r="D78" s="197"/>
      <c r="E78" s="197"/>
      <c r="F78" s="197"/>
      <c r="G78" s="199" t="str">
        <f t="shared" si="2"/>
        <v/>
      </c>
      <c r="H78" s="199" t="str">
        <f t="shared" si="3"/>
        <v/>
      </c>
    </row>
    <row r="79" customHeight="1" spans="1:8">
      <c r="A79" s="192"/>
      <c r="B79" s="195" t="s">
        <v>2858</v>
      </c>
      <c r="C79" s="195" t="s">
        <v>2859</v>
      </c>
      <c r="D79" s="197"/>
      <c r="E79" s="197"/>
      <c r="F79" s="197"/>
      <c r="G79" s="199" t="str">
        <f t="shared" si="2"/>
        <v/>
      </c>
      <c r="H79" s="199" t="str">
        <f t="shared" si="3"/>
        <v/>
      </c>
    </row>
    <row r="80" customHeight="1" spans="1:8">
      <c r="A80" s="192"/>
      <c r="B80" s="195" t="s">
        <v>2862</v>
      </c>
      <c r="C80" s="195" t="s">
        <v>2863</v>
      </c>
      <c r="D80" s="197"/>
      <c r="E80" s="197"/>
      <c r="F80" s="197"/>
      <c r="G80" s="199" t="str">
        <f t="shared" si="2"/>
        <v/>
      </c>
      <c r="H80" s="199" t="str">
        <f t="shared" si="3"/>
        <v/>
      </c>
    </row>
    <row r="81" customHeight="1" spans="1:8">
      <c r="A81" s="192"/>
      <c r="B81" s="195" t="s">
        <v>2866</v>
      </c>
      <c r="C81" s="195" t="s">
        <v>2867</v>
      </c>
      <c r="D81" s="197"/>
      <c r="E81" s="197"/>
      <c r="F81" s="197"/>
      <c r="G81" s="199" t="str">
        <f t="shared" si="2"/>
        <v/>
      </c>
      <c r="H81" s="199" t="str">
        <f t="shared" si="3"/>
        <v/>
      </c>
    </row>
    <row r="82" customHeight="1" spans="1:8">
      <c r="A82" s="192"/>
      <c r="B82" s="195" t="s">
        <v>2876</v>
      </c>
      <c r="C82" s="195" t="s">
        <v>2877</v>
      </c>
      <c r="D82" s="197"/>
      <c r="E82" s="197">
        <v>1619</v>
      </c>
      <c r="F82" s="197">
        <v>4585</v>
      </c>
      <c r="G82" s="199" t="str">
        <f t="shared" si="2"/>
        <v/>
      </c>
      <c r="H82" s="199">
        <f t="shared" si="3"/>
        <v>2.8319950586782</v>
      </c>
    </row>
    <row r="83" customHeight="1" spans="1:8">
      <c r="A83" s="192"/>
      <c r="B83" s="195" t="s">
        <v>2880</v>
      </c>
      <c r="C83" s="195" t="s">
        <v>2881</v>
      </c>
      <c r="D83" s="197"/>
      <c r="E83" s="197"/>
      <c r="F83" s="197"/>
      <c r="G83" s="199" t="str">
        <f t="shared" si="2"/>
        <v/>
      </c>
      <c r="H83" s="199" t="str">
        <f t="shared" si="3"/>
        <v/>
      </c>
    </row>
    <row r="84" customHeight="1" spans="1:8">
      <c r="A84" s="192"/>
      <c r="B84" s="195" t="s">
        <v>2884</v>
      </c>
      <c r="C84" s="195" t="s">
        <v>2885</v>
      </c>
      <c r="D84" s="197"/>
      <c r="E84" s="197"/>
      <c r="F84" s="197"/>
      <c r="G84" s="199" t="str">
        <f t="shared" si="2"/>
        <v/>
      </c>
      <c r="H84" s="199" t="str">
        <f t="shared" si="3"/>
        <v/>
      </c>
    </row>
    <row r="85" customHeight="1" spans="1:8">
      <c r="A85" s="192"/>
      <c r="B85" s="195" t="s">
        <v>2888</v>
      </c>
      <c r="C85" s="195" t="s">
        <v>2889</v>
      </c>
      <c r="D85" s="197"/>
      <c r="E85" s="197"/>
      <c r="F85" s="197"/>
      <c r="G85" s="199" t="str">
        <f t="shared" si="2"/>
        <v/>
      </c>
      <c r="H85" s="199" t="str">
        <f t="shared" si="3"/>
        <v/>
      </c>
    </row>
    <row r="86" customHeight="1" spans="1:8">
      <c r="A86" s="192"/>
      <c r="B86" s="195" t="s">
        <v>2892</v>
      </c>
      <c r="C86" s="195" t="s">
        <v>2893</v>
      </c>
      <c r="D86" s="197">
        <v>108</v>
      </c>
      <c r="E86" s="197">
        <v>408</v>
      </c>
      <c r="F86" s="197">
        <v>210</v>
      </c>
      <c r="G86" s="199">
        <f t="shared" si="2"/>
        <v>1.94444444444444</v>
      </c>
      <c r="H86" s="199">
        <f t="shared" si="3"/>
        <v>0.514705882352941</v>
      </c>
    </row>
    <row r="87" customHeight="1" spans="1:8">
      <c r="A87" s="192"/>
      <c r="B87" s="195" t="s">
        <v>2896</v>
      </c>
      <c r="C87" s="195" t="s">
        <v>2897</v>
      </c>
      <c r="D87" s="197"/>
      <c r="E87" s="197"/>
      <c r="F87" s="197"/>
      <c r="G87" s="199" t="str">
        <f t="shared" si="2"/>
        <v/>
      </c>
      <c r="H87" s="199" t="str">
        <f t="shared" si="3"/>
        <v/>
      </c>
    </row>
    <row r="88" customHeight="1" spans="1:8">
      <c r="A88" s="192"/>
      <c r="B88" s="195" t="s">
        <v>2900</v>
      </c>
      <c r="C88" s="195" t="s">
        <v>2901</v>
      </c>
      <c r="D88" s="197"/>
      <c r="E88" s="197"/>
      <c r="F88" s="197"/>
      <c r="G88" s="199" t="str">
        <f t="shared" si="2"/>
        <v/>
      </c>
      <c r="H88" s="199" t="str">
        <f t="shared" si="3"/>
        <v/>
      </c>
    </row>
    <row r="89" customHeight="1" spans="1:8">
      <c r="A89" s="192"/>
      <c r="B89" s="195" t="s">
        <v>2904</v>
      </c>
      <c r="C89" s="195" t="s">
        <v>2905</v>
      </c>
      <c r="D89" s="197"/>
      <c r="E89" s="197"/>
      <c r="F89" s="197"/>
      <c r="G89" s="199" t="str">
        <f t="shared" si="2"/>
        <v/>
      </c>
      <c r="H89" s="199" t="str">
        <f t="shared" si="3"/>
        <v/>
      </c>
    </row>
    <row r="90" customHeight="1" spans="1:8">
      <c r="A90" s="192"/>
      <c r="B90" s="195" t="s">
        <v>2908</v>
      </c>
      <c r="C90" s="195" t="s">
        <v>2909</v>
      </c>
      <c r="D90" s="197"/>
      <c r="E90" s="197"/>
      <c r="F90" s="197"/>
      <c r="G90" s="199" t="str">
        <f t="shared" si="2"/>
        <v/>
      </c>
      <c r="H90" s="199" t="str">
        <f t="shared" si="3"/>
        <v/>
      </c>
    </row>
    <row r="91" customHeight="1" spans="1:8">
      <c r="A91" s="192"/>
      <c r="B91" s="195" t="s">
        <v>2912</v>
      </c>
      <c r="C91" s="195" t="s">
        <v>2913</v>
      </c>
      <c r="D91" s="197"/>
      <c r="E91" s="197">
        <v>200</v>
      </c>
      <c r="F91" s="197">
        <v>200</v>
      </c>
      <c r="G91" s="199" t="str">
        <f t="shared" si="2"/>
        <v/>
      </c>
      <c r="H91" s="199">
        <f t="shared" si="3"/>
        <v>1</v>
      </c>
    </row>
    <row r="92" customHeight="1" spans="1:8">
      <c r="A92" s="192"/>
      <c r="B92" s="195" t="s">
        <v>2916</v>
      </c>
      <c r="C92" s="195" t="s">
        <v>2188</v>
      </c>
      <c r="D92" s="197"/>
      <c r="E92" s="197"/>
      <c r="F92" s="197"/>
      <c r="G92" s="199" t="str">
        <f t="shared" si="2"/>
        <v/>
      </c>
      <c r="H92" s="199" t="str">
        <f t="shared" si="3"/>
        <v/>
      </c>
    </row>
    <row r="93" customHeight="1" spans="1:8">
      <c r="A93" s="192"/>
      <c r="B93" s="195" t="s">
        <v>2919</v>
      </c>
      <c r="C93" s="195" t="s">
        <v>2920</v>
      </c>
      <c r="D93" s="197"/>
      <c r="E93" s="197">
        <v>1145</v>
      </c>
      <c r="F93" s="197">
        <v>109</v>
      </c>
      <c r="G93" s="199" t="str">
        <f t="shared" si="2"/>
        <v/>
      </c>
      <c r="H93" s="199">
        <f t="shared" si="3"/>
        <v>0.0951965065502183</v>
      </c>
    </row>
    <row r="94" customHeight="1" spans="1:8">
      <c r="A94" s="192"/>
      <c r="B94" s="195" t="s">
        <v>2922</v>
      </c>
      <c r="C94" s="195" t="s">
        <v>2923</v>
      </c>
      <c r="D94" s="197"/>
      <c r="E94" s="197"/>
      <c r="F94" s="197"/>
      <c r="G94" s="199" t="str">
        <f t="shared" si="2"/>
        <v/>
      </c>
      <c r="H94" s="199" t="str">
        <f t="shared" si="3"/>
        <v/>
      </c>
    </row>
    <row r="95" customHeight="1" spans="1:8">
      <c r="A95" s="192"/>
      <c r="B95" s="195" t="s">
        <v>2924</v>
      </c>
      <c r="C95" s="195" t="s">
        <v>2925</v>
      </c>
      <c r="D95" s="197"/>
      <c r="E95" s="197">
        <v>13</v>
      </c>
      <c r="F95" s="197">
        <v>8</v>
      </c>
      <c r="G95" s="199" t="str">
        <f t="shared" si="2"/>
        <v/>
      </c>
      <c r="H95" s="199">
        <f t="shared" si="3"/>
        <v>0.615384615384615</v>
      </c>
    </row>
    <row r="96" customHeight="1" spans="1:8">
      <c r="A96" s="192"/>
      <c r="B96" s="195" t="s">
        <v>2926</v>
      </c>
      <c r="C96" s="195" t="s">
        <v>2927</v>
      </c>
      <c r="D96" s="197"/>
      <c r="E96" s="197"/>
      <c r="F96" s="197"/>
      <c r="G96" s="199" t="str">
        <f t="shared" si="2"/>
        <v/>
      </c>
      <c r="H96" s="199" t="str">
        <f t="shared" si="3"/>
        <v/>
      </c>
    </row>
    <row r="97" customHeight="1" spans="1:8">
      <c r="A97" s="192"/>
      <c r="B97" s="195" t="s">
        <v>2930</v>
      </c>
      <c r="C97" s="195" t="s">
        <v>2877</v>
      </c>
      <c r="D97" s="197"/>
      <c r="E97" s="197"/>
      <c r="F97" s="197"/>
      <c r="G97" s="199" t="str">
        <f t="shared" si="2"/>
        <v/>
      </c>
      <c r="H97" s="199" t="str">
        <f t="shared" si="3"/>
        <v/>
      </c>
    </row>
    <row r="98" customHeight="1" spans="1:8">
      <c r="A98" s="192"/>
      <c r="B98" s="195" t="s">
        <v>2931</v>
      </c>
      <c r="C98" s="195" t="s">
        <v>2881</v>
      </c>
      <c r="D98" s="197"/>
      <c r="E98" s="197"/>
      <c r="F98" s="197"/>
      <c r="G98" s="199" t="str">
        <f t="shared" si="2"/>
        <v/>
      </c>
      <c r="H98" s="199" t="str">
        <f t="shared" si="3"/>
        <v/>
      </c>
    </row>
    <row r="99" customHeight="1" spans="1:8">
      <c r="A99" s="192"/>
      <c r="B99" s="195" t="s">
        <v>2932</v>
      </c>
      <c r="C99" s="195" t="s">
        <v>2933</v>
      </c>
      <c r="D99" s="197"/>
      <c r="E99" s="197"/>
      <c r="F99" s="197"/>
      <c r="G99" s="199" t="str">
        <f t="shared" si="2"/>
        <v/>
      </c>
      <c r="H99" s="199" t="str">
        <f t="shared" si="3"/>
        <v/>
      </c>
    </row>
    <row r="100" customHeight="1" spans="1:8">
      <c r="A100" s="192"/>
      <c r="B100" s="195" t="s">
        <v>2934</v>
      </c>
      <c r="C100" s="195" t="s">
        <v>2935</v>
      </c>
      <c r="D100" s="197"/>
      <c r="E100" s="197"/>
      <c r="F100" s="197"/>
      <c r="G100" s="199" t="str">
        <f t="shared" si="2"/>
        <v/>
      </c>
      <c r="H100" s="199" t="str">
        <f t="shared" si="3"/>
        <v/>
      </c>
    </row>
    <row r="101" customHeight="1" spans="1:8">
      <c r="A101" s="192"/>
      <c r="B101" s="195" t="s">
        <v>2938</v>
      </c>
      <c r="C101" s="195" t="s">
        <v>2939</v>
      </c>
      <c r="D101" s="197"/>
      <c r="E101" s="197"/>
      <c r="F101" s="197"/>
      <c r="G101" s="199" t="str">
        <f t="shared" si="2"/>
        <v/>
      </c>
      <c r="H101" s="199" t="str">
        <f t="shared" si="3"/>
        <v/>
      </c>
    </row>
    <row r="102" customHeight="1" spans="1:8">
      <c r="A102" s="192"/>
      <c r="B102" s="195" t="s">
        <v>2940</v>
      </c>
      <c r="C102" s="195" t="s">
        <v>2941</v>
      </c>
      <c r="D102" s="197"/>
      <c r="E102" s="197"/>
      <c r="F102" s="197"/>
      <c r="G102" s="199" t="str">
        <f t="shared" si="2"/>
        <v/>
      </c>
      <c r="H102" s="199" t="str">
        <f t="shared" si="3"/>
        <v/>
      </c>
    </row>
    <row r="103" customHeight="1" spans="1:8">
      <c r="A103" s="192"/>
      <c r="B103" s="195" t="s">
        <v>2942</v>
      </c>
      <c r="C103" s="195" t="s">
        <v>2943</v>
      </c>
      <c r="D103" s="197"/>
      <c r="E103" s="197"/>
      <c r="F103" s="197"/>
      <c r="G103" s="199" t="str">
        <f t="shared" si="2"/>
        <v/>
      </c>
      <c r="H103" s="199" t="str">
        <f t="shared" si="3"/>
        <v/>
      </c>
    </row>
    <row r="104" customHeight="1" spans="1:8">
      <c r="A104" s="192"/>
      <c r="B104" s="195" t="s">
        <v>2944</v>
      </c>
      <c r="C104" s="195" t="s">
        <v>2945</v>
      </c>
      <c r="D104" s="197"/>
      <c r="E104" s="197"/>
      <c r="F104" s="197"/>
      <c r="G104" s="199" t="str">
        <f t="shared" si="2"/>
        <v/>
      </c>
      <c r="H104" s="199" t="str">
        <f t="shared" si="3"/>
        <v/>
      </c>
    </row>
    <row r="105" customHeight="1" spans="1:8">
      <c r="A105" s="192"/>
      <c r="B105" s="195" t="s">
        <v>2946</v>
      </c>
      <c r="C105" s="195" t="s">
        <v>2947</v>
      </c>
      <c r="D105" s="197"/>
      <c r="E105" s="197">
        <v>100</v>
      </c>
      <c r="F105" s="197"/>
      <c r="G105" s="199" t="str">
        <f t="shared" si="2"/>
        <v/>
      </c>
      <c r="H105" s="199">
        <f t="shared" si="3"/>
        <v>0</v>
      </c>
    </row>
    <row r="106" customHeight="1" spans="1:8">
      <c r="A106" s="192"/>
      <c r="B106" s="195" t="s">
        <v>2950</v>
      </c>
      <c r="C106" s="195" t="s">
        <v>2951</v>
      </c>
      <c r="D106" s="197"/>
      <c r="E106" s="197"/>
      <c r="F106" s="197"/>
      <c r="G106" s="199" t="str">
        <f t="shared" si="2"/>
        <v/>
      </c>
      <c r="H106" s="199" t="str">
        <f t="shared" si="3"/>
        <v/>
      </c>
    </row>
    <row r="107" customHeight="1" spans="1:8">
      <c r="A107" s="192"/>
      <c r="B107" s="195" t="s">
        <v>2952</v>
      </c>
      <c r="C107" s="195" t="s">
        <v>2953</v>
      </c>
      <c r="D107" s="197"/>
      <c r="E107" s="197"/>
      <c r="F107" s="197"/>
      <c r="G107" s="199" t="str">
        <f t="shared" si="2"/>
        <v/>
      </c>
      <c r="H107" s="199" t="str">
        <f t="shared" si="3"/>
        <v/>
      </c>
    </row>
    <row r="108" customHeight="1" spans="1:8">
      <c r="A108" s="192"/>
      <c r="B108" s="195" t="s">
        <v>2954</v>
      </c>
      <c r="C108" s="195" t="s">
        <v>2955</v>
      </c>
      <c r="D108" s="197"/>
      <c r="E108" s="197"/>
      <c r="F108" s="197"/>
      <c r="G108" s="199" t="str">
        <f t="shared" si="2"/>
        <v/>
      </c>
      <c r="H108" s="199" t="str">
        <f t="shared" si="3"/>
        <v/>
      </c>
    </row>
    <row r="109" customHeight="1" spans="1:8">
      <c r="A109" s="192"/>
      <c r="B109" s="195" t="s">
        <v>2958</v>
      </c>
      <c r="C109" s="195" t="s">
        <v>2877</v>
      </c>
      <c r="D109" s="197"/>
      <c r="E109" s="197"/>
      <c r="F109" s="197"/>
      <c r="G109" s="199" t="str">
        <f t="shared" si="2"/>
        <v/>
      </c>
      <c r="H109" s="199" t="str">
        <f t="shared" si="3"/>
        <v/>
      </c>
    </row>
    <row r="110" customHeight="1" spans="1:8">
      <c r="A110" s="192"/>
      <c r="B110" s="195" t="s">
        <v>2959</v>
      </c>
      <c r="C110" s="195" t="s">
        <v>2881</v>
      </c>
      <c r="D110" s="197"/>
      <c r="E110" s="197"/>
      <c r="F110" s="197"/>
      <c r="G110" s="199" t="str">
        <f t="shared" si="2"/>
        <v/>
      </c>
      <c r="H110" s="199" t="str">
        <f t="shared" si="3"/>
        <v/>
      </c>
    </row>
    <row r="111" customHeight="1" spans="1:8">
      <c r="A111" s="192"/>
      <c r="B111" s="195" t="s">
        <v>2960</v>
      </c>
      <c r="C111" s="195" t="s">
        <v>2961</v>
      </c>
      <c r="D111" s="197"/>
      <c r="E111" s="197"/>
      <c r="F111" s="197"/>
      <c r="G111" s="199" t="str">
        <f t="shared" si="2"/>
        <v/>
      </c>
      <c r="H111" s="199" t="str">
        <f t="shared" si="3"/>
        <v/>
      </c>
    </row>
    <row r="112" customHeight="1" spans="1:8">
      <c r="A112" s="192"/>
      <c r="B112" s="195" t="s">
        <v>2964</v>
      </c>
      <c r="C112" s="195" t="s">
        <v>2877</v>
      </c>
      <c r="D112" s="197"/>
      <c r="E112" s="197"/>
      <c r="F112" s="197"/>
      <c r="G112" s="199" t="str">
        <f t="shared" si="2"/>
        <v/>
      </c>
      <c r="H112" s="199" t="str">
        <f t="shared" si="3"/>
        <v/>
      </c>
    </row>
    <row r="113" customHeight="1" spans="1:8">
      <c r="A113" s="192"/>
      <c r="B113" s="195" t="s">
        <v>2965</v>
      </c>
      <c r="C113" s="195" t="s">
        <v>2881</v>
      </c>
      <c r="D113" s="197"/>
      <c r="E113" s="197"/>
      <c r="F113" s="197"/>
      <c r="G113" s="199" t="str">
        <f t="shared" si="2"/>
        <v/>
      </c>
      <c r="H113" s="199" t="str">
        <f t="shared" si="3"/>
        <v/>
      </c>
    </row>
    <row r="114" customHeight="1" spans="1:8">
      <c r="A114" s="192"/>
      <c r="B114" s="195" t="s">
        <v>2966</v>
      </c>
      <c r="C114" s="195" t="s">
        <v>2967</v>
      </c>
      <c r="D114" s="197"/>
      <c r="E114" s="197"/>
      <c r="F114" s="197"/>
      <c r="G114" s="199" t="str">
        <f t="shared" si="2"/>
        <v/>
      </c>
      <c r="H114" s="199" t="str">
        <f t="shared" si="3"/>
        <v/>
      </c>
    </row>
    <row r="115" customHeight="1" spans="1:8">
      <c r="A115" s="192"/>
      <c r="B115" s="195" t="s">
        <v>2970</v>
      </c>
      <c r="C115" s="195" t="s">
        <v>2939</v>
      </c>
      <c r="D115" s="197"/>
      <c r="E115" s="197"/>
      <c r="F115" s="197"/>
      <c r="G115" s="199" t="str">
        <f t="shared" si="2"/>
        <v/>
      </c>
      <c r="H115" s="199" t="str">
        <f t="shared" si="3"/>
        <v/>
      </c>
    </row>
    <row r="116" customHeight="1" spans="1:8">
      <c r="A116" s="192"/>
      <c r="B116" s="195" t="s">
        <v>2971</v>
      </c>
      <c r="C116" s="195" t="s">
        <v>2941</v>
      </c>
      <c r="D116" s="197"/>
      <c r="E116" s="197"/>
      <c r="F116" s="197"/>
      <c r="G116" s="199" t="str">
        <f t="shared" si="2"/>
        <v/>
      </c>
      <c r="H116" s="199" t="str">
        <f t="shared" si="3"/>
        <v/>
      </c>
    </row>
    <row r="117" customHeight="1" spans="1:8">
      <c r="A117" s="192"/>
      <c r="B117" s="195" t="s">
        <v>2972</v>
      </c>
      <c r="C117" s="195" t="s">
        <v>2943</v>
      </c>
      <c r="D117" s="197"/>
      <c r="E117" s="197"/>
      <c r="F117" s="197"/>
      <c r="G117" s="199" t="str">
        <f t="shared" si="2"/>
        <v/>
      </c>
      <c r="H117" s="199" t="str">
        <f t="shared" si="3"/>
        <v/>
      </c>
    </row>
    <row r="118" customHeight="1" spans="1:8">
      <c r="A118" s="192"/>
      <c r="B118" s="195" t="s">
        <v>2973</v>
      </c>
      <c r="C118" s="195" t="s">
        <v>2945</v>
      </c>
      <c r="D118" s="197"/>
      <c r="E118" s="197"/>
      <c r="F118" s="197"/>
      <c r="G118" s="199" t="str">
        <f t="shared" si="2"/>
        <v/>
      </c>
      <c r="H118" s="199" t="str">
        <f t="shared" si="3"/>
        <v/>
      </c>
    </row>
    <row r="119" customHeight="1" spans="1:8">
      <c r="A119" s="192"/>
      <c r="B119" s="195" t="s">
        <v>2974</v>
      </c>
      <c r="C119" s="195" t="s">
        <v>2975</v>
      </c>
      <c r="D119" s="197"/>
      <c r="E119" s="197"/>
      <c r="F119" s="197"/>
      <c r="G119" s="199" t="str">
        <f t="shared" si="2"/>
        <v/>
      </c>
      <c r="H119" s="199" t="str">
        <f t="shared" si="3"/>
        <v/>
      </c>
    </row>
    <row r="120" customHeight="1" spans="1:8">
      <c r="A120" s="192"/>
      <c r="B120" s="195" t="s">
        <v>2978</v>
      </c>
      <c r="C120" s="195" t="s">
        <v>2951</v>
      </c>
      <c r="D120" s="197"/>
      <c r="E120" s="197"/>
      <c r="F120" s="197"/>
      <c r="G120" s="199" t="str">
        <f t="shared" si="2"/>
        <v/>
      </c>
      <c r="H120" s="199" t="str">
        <f t="shared" si="3"/>
        <v/>
      </c>
    </row>
    <row r="121" customHeight="1" spans="1:8">
      <c r="A121" s="192"/>
      <c r="B121" s="195" t="s">
        <v>2979</v>
      </c>
      <c r="C121" s="195" t="s">
        <v>2980</v>
      </c>
      <c r="D121" s="197"/>
      <c r="E121" s="197"/>
      <c r="F121" s="197"/>
      <c r="G121" s="199" t="str">
        <f t="shared" si="2"/>
        <v/>
      </c>
      <c r="H121" s="199" t="str">
        <f t="shared" si="3"/>
        <v/>
      </c>
    </row>
    <row r="122" customHeight="1" spans="1:8">
      <c r="A122" s="192"/>
      <c r="B122" s="195" t="s">
        <v>2983</v>
      </c>
      <c r="C122" s="218" t="s">
        <v>2877</v>
      </c>
      <c r="D122" s="197"/>
      <c r="E122" s="197"/>
      <c r="F122" s="197"/>
      <c r="G122" s="199" t="str">
        <f t="shared" si="2"/>
        <v/>
      </c>
      <c r="H122" s="199" t="str">
        <f t="shared" si="3"/>
        <v/>
      </c>
    </row>
    <row r="123" customHeight="1" spans="1:8">
      <c r="A123" s="192"/>
      <c r="B123" s="195" t="s">
        <v>2984</v>
      </c>
      <c r="C123" s="218" t="s">
        <v>2881</v>
      </c>
      <c r="D123" s="197"/>
      <c r="E123" s="197"/>
      <c r="F123" s="197"/>
      <c r="G123" s="199" t="str">
        <f t="shared" si="2"/>
        <v/>
      </c>
      <c r="H123" s="199" t="str">
        <f t="shared" si="3"/>
        <v/>
      </c>
    </row>
    <row r="124" customHeight="1" spans="1:8">
      <c r="A124" s="192"/>
      <c r="B124" s="195" t="s">
        <v>2985</v>
      </c>
      <c r="C124" s="218" t="s">
        <v>2885</v>
      </c>
      <c r="D124" s="197"/>
      <c r="E124" s="197"/>
      <c r="F124" s="197"/>
      <c r="G124" s="199" t="str">
        <f t="shared" si="2"/>
        <v/>
      </c>
      <c r="H124" s="199" t="str">
        <f t="shared" si="3"/>
        <v/>
      </c>
    </row>
    <row r="125" customHeight="1" spans="1:8">
      <c r="A125" s="192"/>
      <c r="B125" s="195" t="s">
        <v>2986</v>
      </c>
      <c r="C125" s="195" t="s">
        <v>2889</v>
      </c>
      <c r="D125" s="197"/>
      <c r="E125" s="197"/>
      <c r="F125" s="197"/>
      <c r="G125" s="199" t="str">
        <f t="shared" si="2"/>
        <v/>
      </c>
      <c r="H125" s="199" t="str">
        <f t="shared" si="3"/>
        <v/>
      </c>
    </row>
    <row r="126" customHeight="1" spans="1:8">
      <c r="A126" s="192"/>
      <c r="B126" s="195" t="s">
        <v>2987</v>
      </c>
      <c r="C126" s="218" t="s">
        <v>2901</v>
      </c>
      <c r="D126" s="197"/>
      <c r="E126" s="197"/>
      <c r="F126" s="197"/>
      <c r="G126" s="199" t="str">
        <f t="shared" si="2"/>
        <v/>
      </c>
      <c r="H126" s="199" t="str">
        <f t="shared" si="3"/>
        <v/>
      </c>
    </row>
    <row r="127" customHeight="1" spans="1:8">
      <c r="A127" s="192"/>
      <c r="B127" s="195" t="s">
        <v>2988</v>
      </c>
      <c r="C127" s="218" t="s">
        <v>2909</v>
      </c>
      <c r="D127" s="197"/>
      <c r="E127" s="197"/>
      <c r="F127" s="197"/>
      <c r="G127" s="199" t="str">
        <f t="shared" si="2"/>
        <v/>
      </c>
      <c r="H127" s="199" t="str">
        <f t="shared" si="3"/>
        <v/>
      </c>
    </row>
    <row r="128" customHeight="1" spans="1:8">
      <c r="A128" s="192"/>
      <c r="B128" s="195" t="s">
        <v>2989</v>
      </c>
      <c r="C128" s="218" t="s">
        <v>2913</v>
      </c>
      <c r="D128" s="197"/>
      <c r="E128" s="197"/>
      <c r="F128" s="197"/>
      <c r="G128" s="199" t="str">
        <f t="shared" si="2"/>
        <v/>
      </c>
      <c r="H128" s="199" t="str">
        <f t="shared" si="3"/>
        <v/>
      </c>
    </row>
    <row r="129" customHeight="1" spans="1:8">
      <c r="A129" s="192"/>
      <c r="B129" s="195" t="s">
        <v>2990</v>
      </c>
      <c r="C129" s="195" t="s">
        <v>2991</v>
      </c>
      <c r="D129" s="197"/>
      <c r="E129" s="197"/>
      <c r="F129" s="197"/>
      <c r="G129" s="199" t="str">
        <f t="shared" si="2"/>
        <v/>
      </c>
      <c r="H129" s="199" t="str">
        <f t="shared" si="3"/>
        <v/>
      </c>
    </row>
    <row r="130" customHeight="1" spans="1:8">
      <c r="A130" s="192"/>
      <c r="B130" s="195" t="s">
        <v>2994</v>
      </c>
      <c r="C130" s="218" t="s">
        <v>2995</v>
      </c>
      <c r="D130" s="197"/>
      <c r="E130" s="197">
        <v>4</v>
      </c>
      <c r="F130" s="197"/>
      <c r="G130" s="199" t="str">
        <f t="shared" si="2"/>
        <v/>
      </c>
      <c r="H130" s="199">
        <f t="shared" si="3"/>
        <v>0</v>
      </c>
    </row>
    <row r="131" customHeight="1" spans="1:8">
      <c r="A131" s="192"/>
      <c r="B131" s="195" t="s">
        <v>2996</v>
      </c>
      <c r="C131" s="218" t="s">
        <v>2997</v>
      </c>
      <c r="D131" s="197"/>
      <c r="E131" s="197"/>
      <c r="F131" s="197"/>
      <c r="G131" s="199" t="str">
        <f t="shared" si="2"/>
        <v/>
      </c>
      <c r="H131" s="199" t="str">
        <f t="shared" si="3"/>
        <v/>
      </c>
    </row>
    <row r="132" customHeight="1" spans="1:8">
      <c r="A132" s="192"/>
      <c r="B132" s="195" t="s">
        <v>2998</v>
      </c>
      <c r="C132" s="218" t="s">
        <v>2999</v>
      </c>
      <c r="D132" s="197"/>
      <c r="E132" s="197"/>
      <c r="F132" s="197"/>
      <c r="G132" s="199" t="str">
        <f t="shared" si="2"/>
        <v/>
      </c>
      <c r="H132" s="199" t="str">
        <f t="shared" si="3"/>
        <v/>
      </c>
    </row>
    <row r="133" customHeight="1" spans="1:8">
      <c r="A133" s="192"/>
      <c r="B133" s="195" t="s">
        <v>3000</v>
      </c>
      <c r="C133" s="195" t="s">
        <v>3001</v>
      </c>
      <c r="D133" s="197"/>
      <c r="E133" s="197"/>
      <c r="F133" s="197"/>
      <c r="G133" s="199" t="str">
        <f t="shared" si="2"/>
        <v/>
      </c>
      <c r="H133" s="199" t="str">
        <f t="shared" si="3"/>
        <v/>
      </c>
    </row>
    <row r="134" customHeight="1" spans="1:8">
      <c r="A134" s="192"/>
      <c r="B134" s="195" t="s">
        <v>3004</v>
      </c>
      <c r="C134" s="218" t="s">
        <v>2995</v>
      </c>
      <c r="D134" s="197"/>
      <c r="E134" s="197"/>
      <c r="F134" s="197"/>
      <c r="G134" s="199" t="str">
        <f t="shared" ref="G134:G197" si="4">IFERROR($F134/D134,"")</f>
        <v/>
      </c>
      <c r="H134" s="199" t="str">
        <f t="shared" ref="H134:H197" si="5">IFERROR($F134/E134,"")</f>
        <v/>
      </c>
    </row>
    <row r="135" customHeight="1" spans="1:8">
      <c r="A135" s="192"/>
      <c r="B135" s="195" t="s">
        <v>3005</v>
      </c>
      <c r="C135" s="218" t="s">
        <v>2997</v>
      </c>
      <c r="D135" s="197"/>
      <c r="E135" s="197"/>
      <c r="F135" s="197"/>
      <c r="G135" s="199" t="str">
        <f t="shared" si="4"/>
        <v/>
      </c>
      <c r="H135" s="199" t="str">
        <f t="shared" si="5"/>
        <v/>
      </c>
    </row>
    <row r="136" customHeight="1" spans="1:8">
      <c r="A136" s="192"/>
      <c r="B136" s="195" t="s">
        <v>3006</v>
      </c>
      <c r="C136" s="218" t="s">
        <v>3007</v>
      </c>
      <c r="D136" s="197"/>
      <c r="E136" s="197"/>
      <c r="F136" s="197"/>
      <c r="G136" s="199" t="str">
        <f t="shared" si="4"/>
        <v/>
      </c>
      <c r="H136" s="199" t="str">
        <f t="shared" si="5"/>
        <v/>
      </c>
    </row>
    <row r="137" customHeight="1" spans="1:8">
      <c r="A137" s="192"/>
      <c r="B137" s="195" t="s">
        <v>3008</v>
      </c>
      <c r="C137" s="218" t="s">
        <v>3009</v>
      </c>
      <c r="D137" s="197"/>
      <c r="E137" s="197"/>
      <c r="F137" s="197"/>
      <c r="G137" s="199" t="str">
        <f t="shared" si="4"/>
        <v/>
      </c>
      <c r="H137" s="199" t="str">
        <f t="shared" si="5"/>
        <v/>
      </c>
    </row>
    <row r="138" customHeight="1" spans="1:8">
      <c r="A138" s="192"/>
      <c r="B138" s="195" t="s">
        <v>3012</v>
      </c>
      <c r="C138" s="218" t="s">
        <v>1812</v>
      </c>
      <c r="D138" s="197"/>
      <c r="E138" s="197"/>
      <c r="F138" s="197"/>
      <c r="G138" s="199" t="str">
        <f t="shared" si="4"/>
        <v/>
      </c>
      <c r="H138" s="199" t="str">
        <f t="shared" si="5"/>
        <v/>
      </c>
    </row>
    <row r="139" customHeight="1" spans="1:8">
      <c r="A139" s="192"/>
      <c r="B139" s="195" t="s">
        <v>3013</v>
      </c>
      <c r="C139" s="218" t="s">
        <v>3014</v>
      </c>
      <c r="D139" s="197"/>
      <c r="E139" s="197"/>
      <c r="F139" s="197"/>
      <c r="G139" s="199" t="str">
        <f t="shared" si="4"/>
        <v/>
      </c>
      <c r="H139" s="199" t="str">
        <f t="shared" si="5"/>
        <v/>
      </c>
    </row>
    <row r="140" customHeight="1" spans="1:8">
      <c r="A140" s="192"/>
      <c r="B140" s="195" t="s">
        <v>3015</v>
      </c>
      <c r="C140" s="218" t="s">
        <v>3016</v>
      </c>
      <c r="D140" s="197"/>
      <c r="E140" s="197"/>
      <c r="F140" s="197"/>
      <c r="G140" s="199" t="str">
        <f t="shared" si="4"/>
        <v/>
      </c>
      <c r="H140" s="199" t="str">
        <f t="shared" si="5"/>
        <v/>
      </c>
    </row>
    <row r="141" customHeight="1" spans="1:8">
      <c r="A141" s="192"/>
      <c r="B141" s="195" t="s">
        <v>3017</v>
      </c>
      <c r="C141" s="218" t="s">
        <v>3018</v>
      </c>
      <c r="D141" s="197"/>
      <c r="E141" s="197"/>
      <c r="F141" s="197"/>
      <c r="G141" s="199" t="str">
        <f t="shared" si="4"/>
        <v/>
      </c>
      <c r="H141" s="199" t="str">
        <f t="shared" si="5"/>
        <v/>
      </c>
    </row>
    <row r="142" customHeight="1" spans="1:8">
      <c r="A142" s="192"/>
      <c r="B142" s="195" t="s">
        <v>3021</v>
      </c>
      <c r="C142" s="195" t="s">
        <v>2995</v>
      </c>
      <c r="D142" s="197"/>
      <c r="E142" s="197"/>
      <c r="F142" s="197"/>
      <c r="G142" s="199" t="str">
        <f t="shared" si="4"/>
        <v/>
      </c>
      <c r="H142" s="199" t="str">
        <f t="shared" si="5"/>
        <v/>
      </c>
    </row>
    <row r="143" customHeight="1" spans="1:8">
      <c r="A143" s="192"/>
      <c r="B143" s="195" t="s">
        <v>3022</v>
      </c>
      <c r="C143" s="195" t="s">
        <v>3023</v>
      </c>
      <c r="D143" s="197"/>
      <c r="E143" s="197"/>
      <c r="F143" s="197"/>
      <c r="G143" s="199" t="str">
        <f t="shared" si="4"/>
        <v/>
      </c>
      <c r="H143" s="199" t="str">
        <f t="shared" si="5"/>
        <v/>
      </c>
    </row>
    <row r="144" customHeight="1" spans="1:8">
      <c r="A144" s="192"/>
      <c r="B144" s="195" t="s">
        <v>3026</v>
      </c>
      <c r="C144" s="195" t="s">
        <v>1812</v>
      </c>
      <c r="D144" s="197"/>
      <c r="E144" s="197"/>
      <c r="F144" s="197"/>
      <c r="G144" s="199" t="str">
        <f t="shared" si="4"/>
        <v/>
      </c>
      <c r="H144" s="199" t="str">
        <f t="shared" si="5"/>
        <v/>
      </c>
    </row>
    <row r="145" customHeight="1" spans="1:8">
      <c r="A145" s="192"/>
      <c r="B145" s="195" t="s">
        <v>3027</v>
      </c>
      <c r="C145" s="195" t="s">
        <v>3028</v>
      </c>
      <c r="D145" s="197"/>
      <c r="E145" s="197"/>
      <c r="F145" s="197"/>
      <c r="G145" s="199" t="str">
        <f t="shared" si="4"/>
        <v/>
      </c>
      <c r="H145" s="199" t="str">
        <f t="shared" si="5"/>
        <v/>
      </c>
    </row>
    <row r="146" customHeight="1" spans="1:8">
      <c r="A146" s="192"/>
      <c r="B146" s="195" t="s">
        <v>3029</v>
      </c>
      <c r="C146" s="195" t="s">
        <v>3016</v>
      </c>
      <c r="D146" s="197"/>
      <c r="E146" s="197"/>
      <c r="F146" s="197"/>
      <c r="G146" s="199" t="str">
        <f t="shared" si="4"/>
        <v/>
      </c>
      <c r="H146" s="199" t="str">
        <f t="shared" si="5"/>
        <v/>
      </c>
    </row>
    <row r="147" customHeight="1" spans="1:8">
      <c r="A147" s="192"/>
      <c r="B147" s="195" t="s">
        <v>3030</v>
      </c>
      <c r="C147" s="195" t="s">
        <v>3031</v>
      </c>
      <c r="D147" s="197"/>
      <c r="E147" s="197"/>
      <c r="F147" s="197"/>
      <c r="G147" s="199" t="str">
        <f t="shared" si="4"/>
        <v/>
      </c>
      <c r="H147" s="199" t="str">
        <f t="shared" si="5"/>
        <v/>
      </c>
    </row>
    <row r="148" customHeight="1" spans="1:8">
      <c r="A148" s="192"/>
      <c r="B148" s="178">
        <v>2137201</v>
      </c>
      <c r="C148" s="178" t="s">
        <v>3033</v>
      </c>
      <c r="D148" s="219">
        <v>57</v>
      </c>
      <c r="E148" s="219">
        <v>58</v>
      </c>
      <c r="F148" s="219"/>
      <c r="G148" s="179">
        <f t="shared" si="4"/>
        <v>0</v>
      </c>
      <c r="H148" s="179">
        <f t="shared" si="5"/>
        <v>0</v>
      </c>
    </row>
    <row r="149" customHeight="1" spans="1:8">
      <c r="A149" s="192"/>
      <c r="B149" s="178">
        <v>2137202</v>
      </c>
      <c r="C149" s="178" t="s">
        <v>3034</v>
      </c>
      <c r="D149" s="219">
        <v>160</v>
      </c>
      <c r="E149" s="219">
        <v>171</v>
      </c>
      <c r="F149" s="219"/>
      <c r="G149" s="179">
        <f t="shared" si="4"/>
        <v>0</v>
      </c>
      <c r="H149" s="179">
        <f t="shared" si="5"/>
        <v>0</v>
      </c>
    </row>
    <row r="150" customHeight="1" spans="1:8">
      <c r="A150" s="192"/>
      <c r="B150" s="178">
        <v>2137299</v>
      </c>
      <c r="C150" s="178" t="s">
        <v>3035</v>
      </c>
      <c r="D150" s="219"/>
      <c r="E150" s="219"/>
      <c r="F150" s="219"/>
      <c r="G150" s="179" t="str">
        <f t="shared" si="4"/>
        <v/>
      </c>
      <c r="H150" s="179" t="str">
        <f t="shared" si="5"/>
        <v/>
      </c>
    </row>
    <row r="151" customHeight="1" spans="1:8">
      <c r="A151" s="192"/>
      <c r="B151" s="178">
        <v>2137301</v>
      </c>
      <c r="C151" s="178" t="s">
        <v>3033</v>
      </c>
      <c r="D151" s="219"/>
      <c r="E151" s="219"/>
      <c r="F151" s="219"/>
      <c r="G151" s="179" t="str">
        <f t="shared" si="4"/>
        <v/>
      </c>
      <c r="H151" s="179" t="str">
        <f t="shared" si="5"/>
        <v/>
      </c>
    </row>
    <row r="152" customHeight="1" spans="1:8">
      <c r="A152" s="192"/>
      <c r="B152" s="178">
        <v>2137302</v>
      </c>
      <c r="C152" s="178" t="s">
        <v>3034</v>
      </c>
      <c r="D152" s="219"/>
      <c r="E152" s="219">
        <v>292</v>
      </c>
      <c r="F152" s="219">
        <v>191</v>
      </c>
      <c r="G152" s="179" t="str">
        <f t="shared" si="4"/>
        <v/>
      </c>
      <c r="H152" s="179">
        <f t="shared" si="5"/>
        <v>0.654109589041096</v>
      </c>
    </row>
    <row r="153" customHeight="1" spans="1:8">
      <c r="A153" s="192"/>
      <c r="B153" s="178">
        <v>2137399</v>
      </c>
      <c r="C153" s="178" t="s">
        <v>3037</v>
      </c>
      <c r="D153" s="219"/>
      <c r="E153" s="219"/>
      <c r="F153" s="219"/>
      <c r="G153" s="179" t="str">
        <f t="shared" si="4"/>
        <v/>
      </c>
      <c r="H153" s="179" t="str">
        <f t="shared" si="5"/>
        <v/>
      </c>
    </row>
    <row r="154" customHeight="1" spans="1:8">
      <c r="A154" s="192"/>
      <c r="B154" s="178">
        <v>2137401</v>
      </c>
      <c r="C154" s="220" t="s">
        <v>3318</v>
      </c>
      <c r="D154" s="219"/>
      <c r="E154" s="219"/>
      <c r="F154" s="219"/>
      <c r="G154" s="179" t="str">
        <f t="shared" si="4"/>
        <v/>
      </c>
      <c r="H154" s="179" t="str">
        <f t="shared" si="5"/>
        <v/>
      </c>
    </row>
    <row r="155" customHeight="1" spans="1:8">
      <c r="A155" s="192"/>
      <c r="B155" s="178">
        <v>2137499</v>
      </c>
      <c r="C155" s="178" t="s">
        <v>3039</v>
      </c>
      <c r="D155" s="219"/>
      <c r="E155" s="219"/>
      <c r="F155" s="219"/>
      <c r="G155" s="179" t="str">
        <f t="shared" si="4"/>
        <v/>
      </c>
      <c r="H155" s="179" t="str">
        <f t="shared" si="5"/>
        <v/>
      </c>
    </row>
    <row r="156" customHeight="1" spans="1:8">
      <c r="A156" s="192"/>
      <c r="B156" s="195" t="s">
        <v>3042</v>
      </c>
      <c r="C156" s="195" t="s">
        <v>1866</v>
      </c>
      <c r="D156" s="197"/>
      <c r="E156" s="197"/>
      <c r="F156" s="197"/>
      <c r="G156" s="199" t="str">
        <f t="shared" si="4"/>
        <v/>
      </c>
      <c r="H156" s="199" t="str">
        <f t="shared" si="5"/>
        <v/>
      </c>
    </row>
    <row r="157" customHeight="1" spans="1:8">
      <c r="A157" s="192"/>
      <c r="B157" s="195" t="s">
        <v>3043</v>
      </c>
      <c r="C157" s="195" t="s">
        <v>1868</v>
      </c>
      <c r="D157" s="197"/>
      <c r="E157" s="197"/>
      <c r="F157" s="197"/>
      <c r="G157" s="199" t="str">
        <f t="shared" si="4"/>
        <v/>
      </c>
      <c r="H157" s="199" t="str">
        <f t="shared" si="5"/>
        <v/>
      </c>
    </row>
    <row r="158" customHeight="1" spans="1:8">
      <c r="A158" s="192"/>
      <c r="B158" s="195" t="s">
        <v>3044</v>
      </c>
      <c r="C158" s="195" t="s">
        <v>3045</v>
      </c>
      <c r="D158" s="197"/>
      <c r="E158" s="197"/>
      <c r="F158" s="197"/>
      <c r="G158" s="199" t="str">
        <f t="shared" si="4"/>
        <v/>
      </c>
      <c r="H158" s="199" t="str">
        <f t="shared" si="5"/>
        <v/>
      </c>
    </row>
    <row r="159" customHeight="1" spans="1:8">
      <c r="A159" s="192"/>
      <c r="B159" s="195" t="s">
        <v>3046</v>
      </c>
      <c r="C159" s="195" t="s">
        <v>3047</v>
      </c>
      <c r="D159" s="197"/>
      <c r="E159" s="197"/>
      <c r="F159" s="197"/>
      <c r="G159" s="199" t="str">
        <f t="shared" si="4"/>
        <v/>
      </c>
      <c r="H159" s="199" t="str">
        <f t="shared" si="5"/>
        <v/>
      </c>
    </row>
    <row r="160" customHeight="1" spans="1:8">
      <c r="A160" s="192"/>
      <c r="B160" s="195" t="s">
        <v>3050</v>
      </c>
      <c r="C160" s="195" t="s">
        <v>3045</v>
      </c>
      <c r="D160" s="197"/>
      <c r="E160" s="197"/>
      <c r="F160" s="197"/>
      <c r="G160" s="199" t="str">
        <f t="shared" si="4"/>
        <v/>
      </c>
      <c r="H160" s="199" t="str">
        <f t="shared" si="5"/>
        <v/>
      </c>
    </row>
    <row r="161" customHeight="1" spans="1:8">
      <c r="A161" s="192"/>
      <c r="B161" s="195" t="s">
        <v>3051</v>
      </c>
      <c r="C161" s="195" t="s">
        <v>3052</v>
      </c>
      <c r="D161" s="197"/>
      <c r="E161" s="197"/>
      <c r="F161" s="197"/>
      <c r="G161" s="199" t="str">
        <f t="shared" si="4"/>
        <v/>
      </c>
      <c r="H161" s="199" t="str">
        <f t="shared" si="5"/>
        <v/>
      </c>
    </row>
    <row r="162" customHeight="1" spans="1:8">
      <c r="A162" s="192"/>
      <c r="B162" s="195" t="s">
        <v>3053</v>
      </c>
      <c r="C162" s="195" t="s">
        <v>3054</v>
      </c>
      <c r="D162" s="197"/>
      <c r="E162" s="197"/>
      <c r="F162" s="197"/>
      <c r="G162" s="199" t="str">
        <f t="shared" si="4"/>
        <v/>
      </c>
      <c r="H162" s="199" t="str">
        <f t="shared" si="5"/>
        <v/>
      </c>
    </row>
    <row r="163" customHeight="1" spans="1:8">
      <c r="A163" s="192"/>
      <c r="B163" s="195" t="s">
        <v>3055</v>
      </c>
      <c r="C163" s="195" t="s">
        <v>3056</v>
      </c>
      <c r="D163" s="197"/>
      <c r="E163" s="197"/>
      <c r="F163" s="197"/>
      <c r="G163" s="199" t="str">
        <f t="shared" si="4"/>
        <v/>
      </c>
      <c r="H163" s="199" t="str">
        <f t="shared" si="5"/>
        <v/>
      </c>
    </row>
    <row r="164" customHeight="1" spans="1:8">
      <c r="A164" s="192"/>
      <c r="B164" s="195" t="s">
        <v>3059</v>
      </c>
      <c r="C164" s="195" t="s">
        <v>3060</v>
      </c>
      <c r="D164" s="197"/>
      <c r="E164" s="197"/>
      <c r="F164" s="197"/>
      <c r="G164" s="199" t="str">
        <f t="shared" si="4"/>
        <v/>
      </c>
      <c r="H164" s="199" t="str">
        <f t="shared" si="5"/>
        <v/>
      </c>
    </row>
    <row r="165" customHeight="1" spans="1:8">
      <c r="A165" s="192"/>
      <c r="B165" s="195" t="s">
        <v>3061</v>
      </c>
      <c r="C165" s="195" t="s">
        <v>3062</v>
      </c>
      <c r="D165" s="197"/>
      <c r="E165" s="197"/>
      <c r="F165" s="197"/>
      <c r="G165" s="199" t="str">
        <f t="shared" si="4"/>
        <v/>
      </c>
      <c r="H165" s="199" t="str">
        <f t="shared" si="5"/>
        <v/>
      </c>
    </row>
    <row r="166" customHeight="1" spans="1:8">
      <c r="A166" s="192"/>
      <c r="B166" s="195" t="s">
        <v>3063</v>
      </c>
      <c r="C166" s="195" t="s">
        <v>3064</v>
      </c>
      <c r="D166" s="197"/>
      <c r="E166" s="197"/>
      <c r="F166" s="197"/>
      <c r="G166" s="199" t="str">
        <f t="shared" si="4"/>
        <v/>
      </c>
      <c r="H166" s="199" t="str">
        <f t="shared" si="5"/>
        <v/>
      </c>
    </row>
    <row r="167" customHeight="1" spans="1:8">
      <c r="A167" s="192"/>
      <c r="B167" s="195" t="s">
        <v>3065</v>
      </c>
      <c r="C167" s="195" t="s">
        <v>3066</v>
      </c>
      <c r="D167" s="197"/>
      <c r="E167" s="197"/>
      <c r="F167" s="197"/>
      <c r="G167" s="199" t="str">
        <f t="shared" si="4"/>
        <v/>
      </c>
      <c r="H167" s="199" t="str">
        <f t="shared" si="5"/>
        <v/>
      </c>
    </row>
    <row r="168" customHeight="1" spans="1:8">
      <c r="A168" s="192"/>
      <c r="B168" s="195" t="s">
        <v>3067</v>
      </c>
      <c r="C168" s="195" t="s">
        <v>3068</v>
      </c>
      <c r="D168" s="197"/>
      <c r="E168" s="197"/>
      <c r="F168" s="197"/>
      <c r="G168" s="199" t="str">
        <f t="shared" si="4"/>
        <v/>
      </c>
      <c r="H168" s="199" t="str">
        <f t="shared" si="5"/>
        <v/>
      </c>
    </row>
    <row r="169" customHeight="1" spans="1:8">
      <c r="A169" s="192"/>
      <c r="B169" s="195" t="s">
        <v>3069</v>
      </c>
      <c r="C169" s="195" t="s">
        <v>3070</v>
      </c>
      <c r="D169" s="197"/>
      <c r="E169" s="197"/>
      <c r="F169" s="197"/>
      <c r="G169" s="199" t="str">
        <f t="shared" si="4"/>
        <v/>
      </c>
      <c r="H169" s="199" t="str">
        <f t="shared" si="5"/>
        <v/>
      </c>
    </row>
    <row r="170" customHeight="1" spans="1:8">
      <c r="A170" s="192"/>
      <c r="B170" s="195" t="s">
        <v>3071</v>
      </c>
      <c r="C170" s="195" t="s">
        <v>3072</v>
      </c>
      <c r="D170" s="197"/>
      <c r="E170" s="197"/>
      <c r="F170" s="197"/>
      <c r="G170" s="199" t="str">
        <f t="shared" si="4"/>
        <v/>
      </c>
      <c r="H170" s="199" t="str">
        <f t="shared" si="5"/>
        <v/>
      </c>
    </row>
    <row r="171" customHeight="1" spans="1:8">
      <c r="A171" s="192"/>
      <c r="B171" s="195" t="s">
        <v>3073</v>
      </c>
      <c r="C171" s="195" t="s">
        <v>3074</v>
      </c>
      <c r="D171" s="197"/>
      <c r="E171" s="197"/>
      <c r="F171" s="197"/>
      <c r="G171" s="199" t="str">
        <f t="shared" si="4"/>
        <v/>
      </c>
      <c r="H171" s="199" t="str">
        <f t="shared" si="5"/>
        <v/>
      </c>
    </row>
    <row r="172" customHeight="1" spans="1:8">
      <c r="A172" s="192"/>
      <c r="B172" s="195" t="s">
        <v>3077</v>
      </c>
      <c r="C172" s="195" t="s">
        <v>3078</v>
      </c>
      <c r="D172" s="197"/>
      <c r="E172" s="197"/>
      <c r="F172" s="197"/>
      <c r="G172" s="199" t="str">
        <f t="shared" si="4"/>
        <v/>
      </c>
      <c r="H172" s="199" t="str">
        <f t="shared" si="5"/>
        <v/>
      </c>
    </row>
    <row r="173" customHeight="1" spans="1:8">
      <c r="A173" s="192"/>
      <c r="B173" s="195" t="s">
        <v>3079</v>
      </c>
      <c r="C173" s="195" t="s">
        <v>3080</v>
      </c>
      <c r="D173" s="197"/>
      <c r="E173" s="197"/>
      <c r="F173" s="197"/>
      <c r="G173" s="199" t="str">
        <f t="shared" si="4"/>
        <v/>
      </c>
      <c r="H173" s="199" t="str">
        <f t="shared" si="5"/>
        <v/>
      </c>
    </row>
    <row r="174" customHeight="1" spans="1:8">
      <c r="A174" s="192"/>
      <c r="B174" s="195" t="s">
        <v>3081</v>
      </c>
      <c r="C174" s="195" t="s">
        <v>3082</v>
      </c>
      <c r="D174" s="197"/>
      <c r="E174" s="197"/>
      <c r="F174" s="197"/>
      <c r="G174" s="199" t="str">
        <f t="shared" si="4"/>
        <v/>
      </c>
      <c r="H174" s="199" t="str">
        <f t="shared" si="5"/>
        <v/>
      </c>
    </row>
    <row r="175" customHeight="1" spans="1:8">
      <c r="A175" s="192"/>
      <c r="B175" s="195" t="s">
        <v>3083</v>
      </c>
      <c r="C175" s="195" t="s">
        <v>3084</v>
      </c>
      <c r="D175" s="197"/>
      <c r="E175" s="197"/>
      <c r="F175" s="197"/>
      <c r="G175" s="199" t="str">
        <f t="shared" si="4"/>
        <v/>
      </c>
      <c r="H175" s="199" t="str">
        <f t="shared" si="5"/>
        <v/>
      </c>
    </row>
    <row r="176" customHeight="1" spans="1:8">
      <c r="A176" s="192"/>
      <c r="B176" s="195" t="s">
        <v>3085</v>
      </c>
      <c r="C176" s="195" t="s">
        <v>3086</v>
      </c>
      <c r="D176" s="197"/>
      <c r="E176" s="197"/>
      <c r="F176" s="197"/>
      <c r="G176" s="199" t="str">
        <f t="shared" si="4"/>
        <v/>
      </c>
      <c r="H176" s="199" t="str">
        <f t="shared" si="5"/>
        <v/>
      </c>
    </row>
    <row r="177" customHeight="1" spans="1:8">
      <c r="A177" s="192"/>
      <c r="B177" s="195" t="s">
        <v>3087</v>
      </c>
      <c r="C177" s="195" t="s">
        <v>3088</v>
      </c>
      <c r="D177" s="197"/>
      <c r="E177" s="197"/>
      <c r="F177" s="197"/>
      <c r="G177" s="199" t="str">
        <f t="shared" si="4"/>
        <v/>
      </c>
      <c r="H177" s="199" t="str">
        <f t="shared" si="5"/>
        <v/>
      </c>
    </row>
    <row r="178" customHeight="1" spans="1:8">
      <c r="A178" s="192"/>
      <c r="B178" s="195" t="s">
        <v>3091</v>
      </c>
      <c r="C178" s="195" t="s">
        <v>3092</v>
      </c>
      <c r="D178" s="197"/>
      <c r="E178" s="197"/>
      <c r="F178" s="197"/>
      <c r="G178" s="199" t="str">
        <f t="shared" si="4"/>
        <v/>
      </c>
      <c r="H178" s="199" t="str">
        <f t="shared" si="5"/>
        <v/>
      </c>
    </row>
    <row r="179" customHeight="1" spans="1:8">
      <c r="A179" s="192"/>
      <c r="B179" s="195" t="s">
        <v>3093</v>
      </c>
      <c r="C179" s="195" t="s">
        <v>1922</v>
      </c>
      <c r="D179" s="197"/>
      <c r="E179" s="197"/>
      <c r="F179" s="197"/>
      <c r="G179" s="199" t="str">
        <f t="shared" si="4"/>
        <v/>
      </c>
      <c r="H179" s="199" t="str">
        <f t="shared" si="5"/>
        <v/>
      </c>
    </row>
    <row r="180" customHeight="1" spans="1:8">
      <c r="A180" s="192"/>
      <c r="B180" s="195" t="s">
        <v>3094</v>
      </c>
      <c r="C180" s="195" t="s">
        <v>3095</v>
      </c>
      <c r="D180" s="197"/>
      <c r="E180" s="197"/>
      <c r="F180" s="197"/>
      <c r="G180" s="199" t="str">
        <f t="shared" si="4"/>
        <v/>
      </c>
      <c r="H180" s="199" t="str">
        <f t="shared" si="5"/>
        <v/>
      </c>
    </row>
    <row r="181" customHeight="1" spans="1:8">
      <c r="A181" s="192"/>
      <c r="B181" s="195" t="s">
        <v>3096</v>
      </c>
      <c r="C181" s="195" t="s">
        <v>3097</v>
      </c>
      <c r="D181" s="197"/>
      <c r="E181" s="197"/>
      <c r="F181" s="197"/>
      <c r="G181" s="199" t="str">
        <f t="shared" si="4"/>
        <v/>
      </c>
      <c r="H181" s="199" t="str">
        <f t="shared" si="5"/>
        <v/>
      </c>
    </row>
    <row r="182" customHeight="1" spans="1:8">
      <c r="A182" s="192"/>
      <c r="B182" s="195" t="s">
        <v>3098</v>
      </c>
      <c r="C182" s="195" t="s">
        <v>3099</v>
      </c>
      <c r="D182" s="197"/>
      <c r="E182" s="197"/>
      <c r="F182" s="197"/>
      <c r="G182" s="199" t="str">
        <f t="shared" si="4"/>
        <v/>
      </c>
      <c r="H182" s="199" t="str">
        <f t="shared" si="5"/>
        <v/>
      </c>
    </row>
    <row r="183" customHeight="1" spans="1:8">
      <c r="A183" s="192"/>
      <c r="B183" s="195" t="s">
        <v>3100</v>
      </c>
      <c r="C183" s="195" t="s">
        <v>3101</v>
      </c>
      <c r="D183" s="197"/>
      <c r="E183" s="197"/>
      <c r="F183" s="197"/>
      <c r="G183" s="199" t="str">
        <f t="shared" si="4"/>
        <v/>
      </c>
      <c r="H183" s="199" t="str">
        <f t="shared" si="5"/>
        <v/>
      </c>
    </row>
    <row r="184" customHeight="1" spans="1:8">
      <c r="A184" s="192"/>
      <c r="B184" s="195" t="s">
        <v>3102</v>
      </c>
      <c r="C184" s="195" t="s">
        <v>3103</v>
      </c>
      <c r="D184" s="197"/>
      <c r="E184" s="197"/>
      <c r="F184" s="197"/>
      <c r="G184" s="199" t="str">
        <f t="shared" si="4"/>
        <v/>
      </c>
      <c r="H184" s="199" t="str">
        <f t="shared" si="5"/>
        <v/>
      </c>
    </row>
    <row r="185" customHeight="1" spans="1:8">
      <c r="A185" s="192"/>
      <c r="B185" s="195" t="s">
        <v>3104</v>
      </c>
      <c r="C185" s="195" t="s">
        <v>3105</v>
      </c>
      <c r="D185" s="197"/>
      <c r="E185" s="197"/>
      <c r="F185" s="197"/>
      <c r="G185" s="199" t="str">
        <f t="shared" si="4"/>
        <v/>
      </c>
      <c r="H185" s="199" t="str">
        <f t="shared" si="5"/>
        <v/>
      </c>
    </row>
    <row r="186" customHeight="1" spans="1:8">
      <c r="A186" s="192"/>
      <c r="B186" s="195" t="s">
        <v>3106</v>
      </c>
      <c r="C186" s="195" t="s">
        <v>3107</v>
      </c>
      <c r="D186" s="197"/>
      <c r="E186" s="197"/>
      <c r="F186" s="197"/>
      <c r="G186" s="199" t="str">
        <f t="shared" si="4"/>
        <v/>
      </c>
      <c r="H186" s="199" t="str">
        <f t="shared" si="5"/>
        <v/>
      </c>
    </row>
    <row r="187" customHeight="1" spans="1:8">
      <c r="A187" s="192"/>
      <c r="B187" s="195" t="s">
        <v>3110</v>
      </c>
      <c r="C187" s="195" t="s">
        <v>1866</v>
      </c>
      <c r="D187" s="197"/>
      <c r="E187" s="197"/>
      <c r="F187" s="197"/>
      <c r="G187" s="199" t="str">
        <f t="shared" si="4"/>
        <v/>
      </c>
      <c r="H187" s="199" t="str">
        <f t="shared" si="5"/>
        <v/>
      </c>
    </row>
    <row r="188" customHeight="1" spans="1:8">
      <c r="A188" s="192"/>
      <c r="B188" s="195" t="s">
        <v>3111</v>
      </c>
      <c r="C188" s="195" t="s">
        <v>3112</v>
      </c>
      <c r="D188" s="197"/>
      <c r="E188" s="197"/>
      <c r="F188" s="197"/>
      <c r="G188" s="199" t="str">
        <f t="shared" si="4"/>
        <v/>
      </c>
      <c r="H188" s="199" t="str">
        <f t="shared" si="5"/>
        <v/>
      </c>
    </row>
    <row r="189" customHeight="1" spans="1:8">
      <c r="A189" s="192"/>
      <c r="B189" s="195" t="s">
        <v>3115</v>
      </c>
      <c r="C189" s="195" t="s">
        <v>1866</v>
      </c>
      <c r="D189" s="197"/>
      <c r="E189" s="197"/>
      <c r="F189" s="197"/>
      <c r="G189" s="199" t="str">
        <f t="shared" si="4"/>
        <v/>
      </c>
      <c r="H189" s="199" t="str">
        <f t="shared" si="5"/>
        <v/>
      </c>
    </row>
    <row r="190" customHeight="1" spans="1:8">
      <c r="A190" s="192"/>
      <c r="B190" s="195" t="s">
        <v>3116</v>
      </c>
      <c r="C190" s="195" t="s">
        <v>3117</v>
      </c>
      <c r="D190" s="197"/>
      <c r="E190" s="197"/>
      <c r="F190" s="197"/>
      <c r="G190" s="199" t="str">
        <f t="shared" si="4"/>
        <v/>
      </c>
      <c r="H190" s="199" t="str">
        <f t="shared" si="5"/>
        <v/>
      </c>
    </row>
    <row r="191" customHeight="1" spans="1:8">
      <c r="A191" s="192"/>
      <c r="B191" s="195" t="s">
        <v>3118</v>
      </c>
      <c r="C191" s="195" t="s">
        <v>3119</v>
      </c>
      <c r="D191" s="197"/>
      <c r="E191" s="197"/>
      <c r="F191" s="197"/>
      <c r="G191" s="199" t="str">
        <f t="shared" si="4"/>
        <v/>
      </c>
      <c r="H191" s="199" t="str">
        <f t="shared" si="5"/>
        <v/>
      </c>
    </row>
    <row r="192" customHeight="1" spans="1:8">
      <c r="A192" s="192"/>
      <c r="B192" s="195" t="s">
        <v>3122</v>
      </c>
      <c r="C192" s="195" t="s">
        <v>3123</v>
      </c>
      <c r="D192" s="197"/>
      <c r="E192" s="197"/>
      <c r="F192" s="197"/>
      <c r="G192" s="199" t="str">
        <f t="shared" si="4"/>
        <v/>
      </c>
      <c r="H192" s="199" t="str">
        <f t="shared" si="5"/>
        <v/>
      </c>
    </row>
    <row r="193" customHeight="1" spans="1:8">
      <c r="A193" s="192"/>
      <c r="B193" s="195" t="s">
        <v>3124</v>
      </c>
      <c r="C193" s="218" t="s">
        <v>3125</v>
      </c>
      <c r="D193" s="197"/>
      <c r="E193" s="197"/>
      <c r="F193" s="197"/>
      <c r="G193" s="199" t="str">
        <f t="shared" si="4"/>
        <v/>
      </c>
      <c r="H193" s="199" t="str">
        <f t="shared" si="5"/>
        <v/>
      </c>
    </row>
    <row r="194" customHeight="1" spans="1:8">
      <c r="A194" s="192"/>
      <c r="B194" s="195" t="s">
        <v>3126</v>
      </c>
      <c r="C194" s="218" t="s">
        <v>3127</v>
      </c>
      <c r="D194" s="197"/>
      <c r="E194" s="197"/>
      <c r="F194" s="197"/>
      <c r="G194" s="199" t="str">
        <f t="shared" si="4"/>
        <v/>
      </c>
      <c r="H194" s="199" t="str">
        <f t="shared" si="5"/>
        <v/>
      </c>
    </row>
    <row r="195" customHeight="1" spans="1:8">
      <c r="A195" s="192"/>
      <c r="B195" s="195" t="s">
        <v>3129</v>
      </c>
      <c r="C195" s="218" t="s">
        <v>3130</v>
      </c>
      <c r="D195" s="197"/>
      <c r="E195" s="197"/>
      <c r="F195" s="197"/>
      <c r="G195" s="199" t="str">
        <f t="shared" si="4"/>
        <v/>
      </c>
      <c r="H195" s="199" t="str">
        <f t="shared" si="5"/>
        <v/>
      </c>
    </row>
    <row r="196" customHeight="1" spans="1:8">
      <c r="A196" s="192"/>
      <c r="B196" s="195" t="s">
        <v>3131</v>
      </c>
      <c r="C196" s="218" t="s">
        <v>3132</v>
      </c>
      <c r="D196" s="197"/>
      <c r="E196" s="197"/>
      <c r="F196" s="197"/>
      <c r="G196" s="199" t="str">
        <f t="shared" si="4"/>
        <v/>
      </c>
      <c r="H196" s="199" t="str">
        <f t="shared" si="5"/>
        <v/>
      </c>
    </row>
    <row r="197" customHeight="1" spans="1:8">
      <c r="A197" s="192"/>
      <c r="B197" s="195" t="s">
        <v>3135</v>
      </c>
      <c r="C197" s="195" t="s">
        <v>3136</v>
      </c>
      <c r="D197" s="197"/>
      <c r="E197" s="197"/>
      <c r="F197" s="197"/>
      <c r="G197" s="199" t="str">
        <f t="shared" si="4"/>
        <v/>
      </c>
      <c r="H197" s="199" t="str">
        <f t="shared" si="5"/>
        <v/>
      </c>
    </row>
    <row r="198" customHeight="1" spans="1:8">
      <c r="A198" s="192"/>
      <c r="B198" s="195" t="s">
        <v>3137</v>
      </c>
      <c r="C198" s="195" t="s">
        <v>3138</v>
      </c>
      <c r="D198" s="197"/>
      <c r="E198" s="197">
        <v>8900</v>
      </c>
      <c r="F198" s="197"/>
      <c r="G198" s="199" t="str">
        <f t="shared" ref="G198:G261" si="6">IFERROR($F198/D198,"")</f>
        <v/>
      </c>
      <c r="H198" s="199">
        <f t="shared" ref="H198:H261" si="7">IFERROR($F198/E198,"")</f>
        <v>0</v>
      </c>
    </row>
    <row r="199" customHeight="1" spans="1:8">
      <c r="A199" s="192"/>
      <c r="B199" s="195" t="s">
        <v>3139</v>
      </c>
      <c r="C199" s="195" t="s">
        <v>3140</v>
      </c>
      <c r="D199" s="197"/>
      <c r="E199" s="197">
        <v>14300</v>
      </c>
      <c r="F199" s="197"/>
      <c r="G199" s="199" t="str">
        <f t="shared" si="6"/>
        <v/>
      </c>
      <c r="H199" s="199">
        <f t="shared" si="7"/>
        <v>0</v>
      </c>
    </row>
    <row r="200" customHeight="1" spans="1:8">
      <c r="A200" s="192"/>
      <c r="B200" s="195" t="s">
        <v>3143</v>
      </c>
      <c r="C200" s="195" t="s">
        <v>3144</v>
      </c>
      <c r="D200" s="197"/>
      <c r="E200" s="197"/>
      <c r="F200" s="197"/>
      <c r="G200" s="199" t="str">
        <f t="shared" si="6"/>
        <v/>
      </c>
      <c r="H200" s="199" t="str">
        <f t="shared" si="7"/>
        <v/>
      </c>
    </row>
    <row r="201" customHeight="1" spans="1:8">
      <c r="A201" s="192"/>
      <c r="B201" s="195" t="s">
        <v>3145</v>
      </c>
      <c r="C201" s="195" t="s">
        <v>3146</v>
      </c>
      <c r="D201" s="197"/>
      <c r="E201" s="197"/>
      <c r="F201" s="197"/>
      <c r="G201" s="199" t="str">
        <f t="shared" si="6"/>
        <v/>
      </c>
      <c r="H201" s="199" t="str">
        <f t="shared" si="7"/>
        <v/>
      </c>
    </row>
    <row r="202" customHeight="1" spans="1:8">
      <c r="A202" s="192"/>
      <c r="B202" s="195" t="s">
        <v>3147</v>
      </c>
      <c r="C202" s="195" t="s">
        <v>3148</v>
      </c>
      <c r="D202" s="197"/>
      <c r="E202" s="197"/>
      <c r="F202" s="197"/>
      <c r="G202" s="199" t="str">
        <f t="shared" si="6"/>
        <v/>
      </c>
      <c r="H202" s="199" t="str">
        <f t="shared" si="7"/>
        <v/>
      </c>
    </row>
    <row r="203" customHeight="1" spans="1:8">
      <c r="A203" s="192"/>
      <c r="B203" s="195" t="s">
        <v>3149</v>
      </c>
      <c r="C203" s="195" t="s">
        <v>3150</v>
      </c>
      <c r="D203" s="197"/>
      <c r="E203" s="197"/>
      <c r="F203" s="197"/>
      <c r="G203" s="199" t="str">
        <f t="shared" si="6"/>
        <v/>
      </c>
      <c r="H203" s="199" t="str">
        <f t="shared" si="7"/>
        <v/>
      </c>
    </row>
    <row r="204" customHeight="1" spans="1:8">
      <c r="A204" s="192"/>
      <c r="B204" s="195" t="s">
        <v>3151</v>
      </c>
      <c r="C204" s="195" t="s">
        <v>3152</v>
      </c>
      <c r="D204" s="197"/>
      <c r="E204" s="197"/>
      <c r="F204" s="197"/>
      <c r="G204" s="199" t="str">
        <f t="shared" si="6"/>
        <v/>
      </c>
      <c r="H204" s="199" t="str">
        <f t="shared" si="7"/>
        <v/>
      </c>
    </row>
    <row r="205" customHeight="1" spans="1:8">
      <c r="A205" s="192"/>
      <c r="B205" s="195" t="s">
        <v>3153</v>
      </c>
      <c r="C205" s="195" t="s">
        <v>3154</v>
      </c>
      <c r="D205" s="197"/>
      <c r="E205" s="197"/>
      <c r="F205" s="197"/>
      <c r="G205" s="199" t="str">
        <f t="shared" si="6"/>
        <v/>
      </c>
      <c r="H205" s="199" t="str">
        <f t="shared" si="7"/>
        <v/>
      </c>
    </row>
    <row r="206" customHeight="1" spans="1:8">
      <c r="A206" s="192"/>
      <c r="B206" s="195" t="s">
        <v>3155</v>
      </c>
      <c r="C206" s="195" t="s">
        <v>3156</v>
      </c>
      <c r="D206" s="197"/>
      <c r="E206" s="197"/>
      <c r="F206" s="197"/>
      <c r="G206" s="199" t="str">
        <f t="shared" si="6"/>
        <v/>
      </c>
      <c r="H206" s="199" t="str">
        <f t="shared" si="7"/>
        <v/>
      </c>
    </row>
    <row r="207" customHeight="1" spans="1:8">
      <c r="A207" s="192"/>
      <c r="B207" s="195" t="s">
        <v>3157</v>
      </c>
      <c r="C207" s="195" t="s">
        <v>3158</v>
      </c>
      <c r="D207" s="197"/>
      <c r="E207" s="197"/>
      <c r="F207" s="197"/>
      <c r="G207" s="199" t="str">
        <f t="shared" si="6"/>
        <v/>
      </c>
      <c r="H207" s="199" t="str">
        <f t="shared" si="7"/>
        <v/>
      </c>
    </row>
    <row r="208" customHeight="1" spans="1:8">
      <c r="A208" s="192"/>
      <c r="B208" s="178">
        <v>2290901</v>
      </c>
      <c r="C208" s="178" t="s">
        <v>3161</v>
      </c>
      <c r="D208" s="219"/>
      <c r="E208" s="219"/>
      <c r="F208" s="219"/>
      <c r="G208" s="179" t="str">
        <f t="shared" si="6"/>
        <v/>
      </c>
      <c r="H208" s="179" t="str">
        <f t="shared" si="7"/>
        <v/>
      </c>
    </row>
    <row r="209" customHeight="1" spans="1:8">
      <c r="A209" s="192"/>
      <c r="B209" s="195" t="s">
        <v>3164</v>
      </c>
      <c r="C209" s="195" t="s">
        <v>3165</v>
      </c>
      <c r="D209" s="197"/>
      <c r="E209" s="197"/>
      <c r="F209" s="197"/>
      <c r="G209" s="199" t="str">
        <f t="shared" si="6"/>
        <v/>
      </c>
      <c r="H209" s="199" t="str">
        <f t="shared" si="7"/>
        <v/>
      </c>
    </row>
    <row r="210" customHeight="1" spans="1:8">
      <c r="A210" s="192"/>
      <c r="B210" s="195" t="s">
        <v>3166</v>
      </c>
      <c r="C210" s="195" t="s">
        <v>3167</v>
      </c>
      <c r="D210" s="197"/>
      <c r="E210" s="197">
        <v>261</v>
      </c>
      <c r="F210" s="197">
        <v>23</v>
      </c>
      <c r="G210" s="199" t="str">
        <f t="shared" si="6"/>
        <v/>
      </c>
      <c r="H210" s="199">
        <f t="shared" si="7"/>
        <v>0.0881226053639847</v>
      </c>
    </row>
    <row r="211" customHeight="1" spans="1:8">
      <c r="A211" s="192"/>
      <c r="B211" s="195" t="s">
        <v>3168</v>
      </c>
      <c r="C211" s="195" t="s">
        <v>3169</v>
      </c>
      <c r="D211" s="197"/>
      <c r="E211" s="197">
        <v>798</v>
      </c>
      <c r="F211" s="197">
        <v>54</v>
      </c>
      <c r="G211" s="199" t="str">
        <f t="shared" si="6"/>
        <v/>
      </c>
      <c r="H211" s="199">
        <f t="shared" si="7"/>
        <v>0.0676691729323308</v>
      </c>
    </row>
    <row r="212" customHeight="1" spans="1:8">
      <c r="A212" s="192"/>
      <c r="B212" s="195" t="s">
        <v>3170</v>
      </c>
      <c r="C212" s="196" t="s">
        <v>3171</v>
      </c>
      <c r="D212" s="197"/>
      <c r="E212" s="197"/>
      <c r="F212" s="197"/>
      <c r="G212" s="199" t="str">
        <f t="shared" si="6"/>
        <v/>
      </c>
      <c r="H212" s="199" t="str">
        <f t="shared" si="7"/>
        <v/>
      </c>
    </row>
    <row r="213" customHeight="1" spans="1:8">
      <c r="A213" s="192"/>
      <c r="B213" s="195" t="s">
        <v>3172</v>
      </c>
      <c r="C213" s="195" t="s">
        <v>3173</v>
      </c>
      <c r="D213" s="197"/>
      <c r="E213" s="197"/>
      <c r="F213" s="197"/>
      <c r="G213" s="199" t="str">
        <f t="shared" si="6"/>
        <v/>
      </c>
      <c r="H213" s="199" t="str">
        <f t="shared" si="7"/>
        <v/>
      </c>
    </row>
    <row r="214" customHeight="1" spans="1:8">
      <c r="A214" s="192"/>
      <c r="B214" s="195" t="s">
        <v>3174</v>
      </c>
      <c r="C214" s="195" t="s">
        <v>3175</v>
      </c>
      <c r="D214" s="197"/>
      <c r="E214" s="197">
        <v>85</v>
      </c>
      <c r="F214" s="197">
        <v>31</v>
      </c>
      <c r="G214" s="199" t="str">
        <f t="shared" si="6"/>
        <v/>
      </c>
      <c r="H214" s="199">
        <f t="shared" si="7"/>
        <v>0.364705882352941</v>
      </c>
    </row>
    <row r="215" customHeight="1" spans="1:8">
      <c r="A215" s="192"/>
      <c r="B215" s="195" t="s">
        <v>3176</v>
      </c>
      <c r="C215" s="195" t="s">
        <v>3177</v>
      </c>
      <c r="D215" s="197"/>
      <c r="E215" s="197"/>
      <c r="F215" s="197"/>
      <c r="G215" s="199" t="str">
        <f t="shared" si="6"/>
        <v/>
      </c>
      <c r="H215" s="199" t="str">
        <f t="shared" si="7"/>
        <v/>
      </c>
    </row>
    <row r="216" customHeight="1" spans="1:8">
      <c r="A216" s="192"/>
      <c r="B216" s="195" t="s">
        <v>3178</v>
      </c>
      <c r="C216" s="195" t="s">
        <v>3179</v>
      </c>
      <c r="D216" s="197"/>
      <c r="E216" s="197"/>
      <c r="F216" s="197"/>
      <c r="G216" s="199" t="str">
        <f t="shared" si="6"/>
        <v/>
      </c>
      <c r="H216" s="199" t="str">
        <f t="shared" si="7"/>
        <v/>
      </c>
    </row>
    <row r="217" customHeight="1" spans="1:8">
      <c r="A217" s="192"/>
      <c r="B217" s="195" t="s">
        <v>3180</v>
      </c>
      <c r="C217" s="195" t="s">
        <v>3181</v>
      </c>
      <c r="D217" s="197"/>
      <c r="E217" s="197"/>
      <c r="F217" s="197"/>
      <c r="G217" s="199" t="str">
        <f t="shared" si="6"/>
        <v/>
      </c>
      <c r="H217" s="199" t="str">
        <f t="shared" si="7"/>
        <v/>
      </c>
    </row>
    <row r="218" customHeight="1" spans="1:8">
      <c r="A218" s="192"/>
      <c r="B218" s="195" t="s">
        <v>3182</v>
      </c>
      <c r="C218" s="195" t="s">
        <v>3183</v>
      </c>
      <c r="D218" s="197"/>
      <c r="E218" s="197"/>
      <c r="F218" s="197"/>
      <c r="G218" s="199" t="str">
        <f t="shared" si="6"/>
        <v/>
      </c>
      <c r="H218" s="199" t="str">
        <f t="shared" si="7"/>
        <v/>
      </c>
    </row>
    <row r="219" customHeight="1" spans="1:8">
      <c r="A219" s="192"/>
      <c r="B219" s="195" t="s">
        <v>3184</v>
      </c>
      <c r="C219" s="195" t="s">
        <v>3185</v>
      </c>
      <c r="D219" s="197"/>
      <c r="E219" s="197"/>
      <c r="F219" s="197"/>
      <c r="G219" s="199" t="str">
        <f t="shared" si="6"/>
        <v/>
      </c>
      <c r="H219" s="199" t="str">
        <f t="shared" si="7"/>
        <v/>
      </c>
    </row>
    <row r="220" customHeight="1" spans="1:8">
      <c r="A220" s="192"/>
      <c r="B220" s="195" t="s">
        <v>3188</v>
      </c>
      <c r="C220" s="195" t="s">
        <v>3189</v>
      </c>
      <c r="D220" s="197"/>
      <c r="E220" s="197"/>
      <c r="F220" s="197"/>
      <c r="G220" s="199" t="str">
        <f t="shared" si="6"/>
        <v/>
      </c>
      <c r="H220" s="199" t="str">
        <f t="shared" si="7"/>
        <v/>
      </c>
    </row>
    <row r="221" customHeight="1" spans="1:8">
      <c r="A221" s="192"/>
      <c r="B221" s="195" t="s">
        <v>3190</v>
      </c>
      <c r="C221" s="195" t="s">
        <v>3191</v>
      </c>
      <c r="D221" s="197"/>
      <c r="E221" s="197"/>
      <c r="F221" s="197"/>
      <c r="G221" s="199" t="str">
        <f t="shared" si="6"/>
        <v/>
      </c>
      <c r="H221" s="199" t="str">
        <f t="shared" si="7"/>
        <v/>
      </c>
    </row>
    <row r="222" customHeight="1" spans="1:8">
      <c r="A222" s="192"/>
      <c r="B222" s="195" t="s">
        <v>3192</v>
      </c>
      <c r="C222" s="195" t="s">
        <v>3193</v>
      </c>
      <c r="D222" s="197">
        <v>660</v>
      </c>
      <c r="E222" s="197">
        <v>755</v>
      </c>
      <c r="F222" s="197">
        <v>876</v>
      </c>
      <c r="G222" s="199">
        <f t="shared" si="6"/>
        <v>1.32727272727273</v>
      </c>
      <c r="H222" s="199">
        <f t="shared" si="7"/>
        <v>1.16026490066225</v>
      </c>
    </row>
    <row r="223" customHeight="1" spans="1:8">
      <c r="A223" s="192"/>
      <c r="B223" s="195" t="s">
        <v>3194</v>
      </c>
      <c r="C223" s="195" t="s">
        <v>3195</v>
      </c>
      <c r="D223" s="197"/>
      <c r="E223" s="197"/>
      <c r="F223" s="197"/>
      <c r="G223" s="199" t="str">
        <f t="shared" si="6"/>
        <v/>
      </c>
      <c r="H223" s="199" t="str">
        <f t="shared" si="7"/>
        <v/>
      </c>
    </row>
    <row r="224" customHeight="1" spans="1:8">
      <c r="A224" s="192"/>
      <c r="B224" s="195" t="s">
        <v>3196</v>
      </c>
      <c r="C224" s="195" t="s">
        <v>3197</v>
      </c>
      <c r="D224" s="197"/>
      <c r="E224" s="197"/>
      <c r="F224" s="197"/>
      <c r="G224" s="199" t="str">
        <f t="shared" si="6"/>
        <v/>
      </c>
      <c r="H224" s="199" t="str">
        <f t="shared" si="7"/>
        <v/>
      </c>
    </row>
    <row r="225" customHeight="1" spans="1:8">
      <c r="A225" s="192"/>
      <c r="B225" s="195" t="s">
        <v>3198</v>
      </c>
      <c r="C225" s="195" t="s">
        <v>3199</v>
      </c>
      <c r="D225" s="197"/>
      <c r="E225" s="197"/>
      <c r="F225" s="197"/>
      <c r="G225" s="199" t="str">
        <f t="shared" si="6"/>
        <v/>
      </c>
      <c r="H225" s="199" t="str">
        <f t="shared" si="7"/>
        <v/>
      </c>
    </row>
    <row r="226" customHeight="1" spans="1:8">
      <c r="A226" s="192"/>
      <c r="B226" s="195" t="s">
        <v>3200</v>
      </c>
      <c r="C226" s="195" t="s">
        <v>3201</v>
      </c>
      <c r="D226" s="197"/>
      <c r="E226" s="197"/>
      <c r="F226" s="197"/>
      <c r="G226" s="199" t="str">
        <f t="shared" si="6"/>
        <v/>
      </c>
      <c r="H226" s="199" t="str">
        <f t="shared" si="7"/>
        <v/>
      </c>
    </row>
    <row r="227" customHeight="1" spans="1:8">
      <c r="A227" s="192"/>
      <c r="B227" s="195" t="s">
        <v>3202</v>
      </c>
      <c r="C227" s="195" t="s">
        <v>3203</v>
      </c>
      <c r="D227" s="197"/>
      <c r="E227" s="197"/>
      <c r="F227" s="197"/>
      <c r="G227" s="199" t="str">
        <f t="shared" si="6"/>
        <v/>
      </c>
      <c r="H227" s="199" t="str">
        <f t="shared" si="7"/>
        <v/>
      </c>
    </row>
    <row r="228" customHeight="1" spans="1:8">
      <c r="A228" s="192"/>
      <c r="B228" s="195" t="s">
        <v>3204</v>
      </c>
      <c r="C228" s="195" t="s">
        <v>3205</v>
      </c>
      <c r="D228" s="197"/>
      <c r="E228" s="197"/>
      <c r="F228" s="197"/>
      <c r="G228" s="199" t="str">
        <f t="shared" si="6"/>
        <v/>
      </c>
      <c r="H228" s="199" t="str">
        <f t="shared" si="7"/>
        <v/>
      </c>
    </row>
    <row r="229" customHeight="1" spans="1:8">
      <c r="A229" s="192"/>
      <c r="B229" s="195" t="s">
        <v>3206</v>
      </c>
      <c r="C229" s="195" t="s">
        <v>3207</v>
      </c>
      <c r="D229" s="197"/>
      <c r="E229" s="197"/>
      <c r="F229" s="197"/>
      <c r="G229" s="199" t="str">
        <f t="shared" si="6"/>
        <v/>
      </c>
      <c r="H229" s="199" t="str">
        <f t="shared" si="7"/>
        <v/>
      </c>
    </row>
    <row r="230" customHeight="1" spans="1:8">
      <c r="A230" s="192"/>
      <c r="B230" s="195" t="s">
        <v>3208</v>
      </c>
      <c r="C230" s="195" t="s">
        <v>3209</v>
      </c>
      <c r="D230" s="197">
        <v>778</v>
      </c>
      <c r="E230" s="197">
        <v>778</v>
      </c>
      <c r="F230" s="197"/>
      <c r="G230" s="199">
        <f t="shared" si="6"/>
        <v>0</v>
      </c>
      <c r="H230" s="199">
        <f t="shared" si="7"/>
        <v>0</v>
      </c>
    </row>
    <row r="231" customHeight="1" spans="1:8">
      <c r="A231" s="192"/>
      <c r="B231" s="195" t="s">
        <v>3210</v>
      </c>
      <c r="C231" s="195" t="s">
        <v>3211</v>
      </c>
      <c r="D231" s="197"/>
      <c r="E231" s="197"/>
      <c r="F231" s="197"/>
      <c r="G231" s="199" t="str">
        <f t="shared" si="6"/>
        <v/>
      </c>
      <c r="H231" s="199" t="str">
        <f t="shared" si="7"/>
        <v/>
      </c>
    </row>
    <row r="232" customHeight="1" spans="1:8">
      <c r="A232" s="192"/>
      <c r="B232" s="195" t="s">
        <v>3212</v>
      </c>
      <c r="C232" s="195" t="s">
        <v>3213</v>
      </c>
      <c r="D232" s="197">
        <v>1461</v>
      </c>
      <c r="E232" s="197">
        <v>1461</v>
      </c>
      <c r="F232" s="197">
        <v>1461</v>
      </c>
      <c r="G232" s="199">
        <f t="shared" si="6"/>
        <v>1</v>
      </c>
      <c r="H232" s="199">
        <f t="shared" si="7"/>
        <v>1</v>
      </c>
    </row>
    <row r="233" customHeight="1" spans="1:8">
      <c r="A233" s="192"/>
      <c r="B233" s="195" t="s">
        <v>3214</v>
      </c>
      <c r="C233" s="195" t="s">
        <v>3215</v>
      </c>
      <c r="D233" s="197">
        <v>3500</v>
      </c>
      <c r="E233" s="197">
        <v>3548</v>
      </c>
      <c r="F233" s="197">
        <v>4218</v>
      </c>
      <c r="G233" s="199">
        <f t="shared" si="6"/>
        <v>1.20514285714286</v>
      </c>
      <c r="H233" s="199">
        <f t="shared" si="7"/>
        <v>1.18883878241263</v>
      </c>
    </row>
    <row r="234" customHeight="1" spans="1:8">
      <c r="A234" s="192"/>
      <c r="B234" s="195" t="s">
        <v>3216</v>
      </c>
      <c r="C234" s="195" t="s">
        <v>3217</v>
      </c>
      <c r="D234" s="197"/>
      <c r="E234" s="197"/>
      <c r="F234" s="197"/>
      <c r="G234" s="199" t="str">
        <f t="shared" si="6"/>
        <v/>
      </c>
      <c r="H234" s="199" t="str">
        <f t="shared" si="7"/>
        <v/>
      </c>
    </row>
    <row r="235" customHeight="1" spans="1:8">
      <c r="A235" s="192"/>
      <c r="B235" s="195" t="s">
        <v>3220</v>
      </c>
      <c r="C235" s="195" t="s">
        <v>3221</v>
      </c>
      <c r="D235" s="197"/>
      <c r="E235" s="197"/>
      <c r="F235" s="197"/>
      <c r="G235" s="199" t="str">
        <f t="shared" si="6"/>
        <v/>
      </c>
      <c r="H235" s="199" t="str">
        <f t="shared" si="7"/>
        <v/>
      </c>
    </row>
    <row r="236" customHeight="1" spans="1:8">
      <c r="A236" s="192"/>
      <c r="B236" s="195" t="s">
        <v>3222</v>
      </c>
      <c r="C236" s="195" t="s">
        <v>3223</v>
      </c>
      <c r="D236" s="197"/>
      <c r="E236" s="197"/>
      <c r="F236" s="197"/>
      <c r="G236" s="199" t="str">
        <f t="shared" si="6"/>
        <v/>
      </c>
      <c r="H236" s="199" t="str">
        <f t="shared" si="7"/>
        <v/>
      </c>
    </row>
    <row r="237" customHeight="1" spans="1:8">
      <c r="A237" s="192"/>
      <c r="B237" s="195" t="s">
        <v>3224</v>
      </c>
      <c r="C237" s="195" t="s">
        <v>3225</v>
      </c>
      <c r="D237" s="197"/>
      <c r="E237" s="197">
        <v>1</v>
      </c>
      <c r="F237" s="197"/>
      <c r="G237" s="199" t="str">
        <f t="shared" si="6"/>
        <v/>
      </c>
      <c r="H237" s="199">
        <f t="shared" si="7"/>
        <v>0</v>
      </c>
    </row>
    <row r="238" customHeight="1" spans="1:8">
      <c r="A238" s="192"/>
      <c r="B238" s="195" t="s">
        <v>3226</v>
      </c>
      <c r="C238" s="195" t="s">
        <v>3227</v>
      </c>
      <c r="D238" s="197"/>
      <c r="E238" s="197"/>
      <c r="F238" s="197"/>
      <c r="G238" s="199" t="str">
        <f t="shared" si="6"/>
        <v/>
      </c>
      <c r="H238" s="199" t="str">
        <f t="shared" si="7"/>
        <v/>
      </c>
    </row>
    <row r="239" customHeight="1" spans="1:8">
      <c r="A239" s="192"/>
      <c r="B239" s="195" t="s">
        <v>3228</v>
      </c>
      <c r="C239" s="195" t="s">
        <v>3229</v>
      </c>
      <c r="D239" s="197"/>
      <c r="E239" s="197"/>
      <c r="F239" s="197"/>
      <c r="G239" s="199" t="str">
        <f t="shared" si="6"/>
        <v/>
      </c>
      <c r="H239" s="199" t="str">
        <f t="shared" si="7"/>
        <v/>
      </c>
    </row>
    <row r="240" customHeight="1" spans="1:8">
      <c r="A240" s="192"/>
      <c r="B240" s="195" t="s">
        <v>3230</v>
      </c>
      <c r="C240" s="195" t="s">
        <v>3231</v>
      </c>
      <c r="D240" s="197"/>
      <c r="E240" s="197"/>
      <c r="F240" s="197"/>
      <c r="G240" s="199" t="str">
        <f t="shared" si="6"/>
        <v/>
      </c>
      <c r="H240" s="199" t="str">
        <f t="shared" si="7"/>
        <v/>
      </c>
    </row>
    <row r="241" customHeight="1" spans="1:8">
      <c r="A241" s="192"/>
      <c r="B241" s="195" t="s">
        <v>3232</v>
      </c>
      <c r="C241" s="195" t="s">
        <v>3233</v>
      </c>
      <c r="D241" s="197"/>
      <c r="E241" s="197"/>
      <c r="F241" s="197"/>
      <c r="G241" s="199" t="str">
        <f t="shared" si="6"/>
        <v/>
      </c>
      <c r="H241" s="199" t="str">
        <f t="shared" si="7"/>
        <v/>
      </c>
    </row>
    <row r="242" customHeight="1" spans="1:8">
      <c r="A242" s="192"/>
      <c r="B242" s="195" t="s">
        <v>3234</v>
      </c>
      <c r="C242" s="195" t="s">
        <v>3235</v>
      </c>
      <c r="D242" s="197"/>
      <c r="E242" s="197"/>
      <c r="F242" s="197"/>
      <c r="G242" s="199" t="str">
        <f t="shared" si="6"/>
        <v/>
      </c>
      <c r="H242" s="199" t="str">
        <f t="shared" si="7"/>
        <v/>
      </c>
    </row>
    <row r="243" customHeight="1" spans="1:8">
      <c r="A243" s="192"/>
      <c r="B243" s="195" t="s">
        <v>3236</v>
      </c>
      <c r="C243" s="195" t="s">
        <v>3237</v>
      </c>
      <c r="D243" s="197"/>
      <c r="E243" s="197"/>
      <c r="F243" s="197"/>
      <c r="G243" s="199" t="str">
        <f t="shared" si="6"/>
        <v/>
      </c>
      <c r="H243" s="199" t="str">
        <f t="shared" si="7"/>
        <v/>
      </c>
    </row>
    <row r="244" customHeight="1" spans="1:8">
      <c r="A244" s="192"/>
      <c r="B244" s="195" t="s">
        <v>3238</v>
      </c>
      <c r="C244" s="195" t="s">
        <v>3239</v>
      </c>
      <c r="D244" s="197"/>
      <c r="E244" s="197"/>
      <c r="F244" s="197"/>
      <c r="G244" s="199" t="str">
        <f t="shared" si="6"/>
        <v/>
      </c>
      <c r="H244" s="199" t="str">
        <f t="shared" si="7"/>
        <v/>
      </c>
    </row>
    <row r="245" customHeight="1" spans="1:8">
      <c r="A245" s="192"/>
      <c r="B245" s="195" t="s">
        <v>3240</v>
      </c>
      <c r="C245" s="195" t="s">
        <v>3241</v>
      </c>
      <c r="D245" s="197"/>
      <c r="E245" s="197">
        <v>8</v>
      </c>
      <c r="F245" s="197"/>
      <c r="G245" s="199" t="str">
        <f t="shared" si="6"/>
        <v/>
      </c>
      <c r="H245" s="199">
        <f t="shared" si="7"/>
        <v>0</v>
      </c>
    </row>
    <row r="246" customHeight="1" spans="1:8">
      <c r="A246" s="192"/>
      <c r="B246" s="195" t="s">
        <v>3242</v>
      </c>
      <c r="C246" s="195" t="s">
        <v>3243</v>
      </c>
      <c r="D246" s="197"/>
      <c r="E246" s="197"/>
      <c r="F246" s="197"/>
      <c r="G246" s="199" t="str">
        <f t="shared" si="6"/>
        <v/>
      </c>
      <c r="H246" s="199" t="str">
        <f t="shared" si="7"/>
        <v/>
      </c>
    </row>
    <row r="247" customHeight="1" spans="1:8">
      <c r="A247" s="192"/>
      <c r="B247" s="195" t="s">
        <v>3244</v>
      </c>
      <c r="C247" s="195" t="s">
        <v>3245</v>
      </c>
      <c r="D247" s="197"/>
      <c r="E247" s="197"/>
      <c r="F247" s="197"/>
      <c r="G247" s="199" t="str">
        <f t="shared" si="6"/>
        <v/>
      </c>
      <c r="H247" s="199" t="str">
        <f t="shared" si="7"/>
        <v/>
      </c>
    </row>
    <row r="248" customHeight="1" spans="1:8">
      <c r="A248" s="192"/>
      <c r="B248" s="195" t="s">
        <v>3246</v>
      </c>
      <c r="C248" s="195" t="s">
        <v>3247</v>
      </c>
      <c r="D248" s="197"/>
      <c r="E248" s="197">
        <v>24</v>
      </c>
      <c r="F248" s="197"/>
      <c r="G248" s="199" t="str">
        <f t="shared" si="6"/>
        <v/>
      </c>
      <c r="H248" s="199">
        <f t="shared" si="7"/>
        <v>0</v>
      </c>
    </row>
    <row r="249" customHeight="1" spans="1:8">
      <c r="A249" s="192"/>
      <c r="B249" s="195" t="s">
        <v>3248</v>
      </c>
      <c r="C249" s="195" t="s">
        <v>3249</v>
      </c>
      <c r="D249" s="197"/>
      <c r="E249" s="197"/>
      <c r="F249" s="197"/>
      <c r="G249" s="199" t="str">
        <f t="shared" si="6"/>
        <v/>
      </c>
      <c r="H249" s="199" t="str">
        <f t="shared" si="7"/>
        <v/>
      </c>
    </row>
    <row r="250" customHeight="1" spans="1:8">
      <c r="A250" s="192"/>
      <c r="B250" s="195" t="s">
        <v>3254</v>
      </c>
      <c r="C250" s="195" t="s">
        <v>3255</v>
      </c>
      <c r="D250" s="197"/>
      <c r="E250" s="197"/>
      <c r="F250" s="197"/>
      <c r="G250" s="199" t="str">
        <f t="shared" si="6"/>
        <v/>
      </c>
      <c r="H250" s="199" t="str">
        <f t="shared" si="7"/>
        <v/>
      </c>
    </row>
    <row r="251" customHeight="1" spans="1:8">
      <c r="A251" s="192"/>
      <c r="B251" s="195" t="s">
        <v>3256</v>
      </c>
      <c r="C251" s="195" t="s">
        <v>3257</v>
      </c>
      <c r="D251" s="197"/>
      <c r="E251" s="197"/>
      <c r="F251" s="197"/>
      <c r="G251" s="199" t="str">
        <f t="shared" si="6"/>
        <v/>
      </c>
      <c r="H251" s="199" t="str">
        <f t="shared" si="7"/>
        <v/>
      </c>
    </row>
    <row r="252" customHeight="1" spans="1:8">
      <c r="A252" s="192"/>
      <c r="B252" s="195" t="s">
        <v>3258</v>
      </c>
      <c r="C252" s="195" t="s">
        <v>3259</v>
      </c>
      <c r="D252" s="197"/>
      <c r="E252" s="197"/>
      <c r="F252" s="197"/>
      <c r="G252" s="199" t="str">
        <f t="shared" si="6"/>
        <v/>
      </c>
      <c r="H252" s="199" t="str">
        <f t="shared" si="7"/>
        <v/>
      </c>
    </row>
    <row r="253" customHeight="1" spans="1:8">
      <c r="A253" s="192"/>
      <c r="B253" s="195" t="s">
        <v>3260</v>
      </c>
      <c r="C253" s="195" t="s">
        <v>3261</v>
      </c>
      <c r="D253" s="197"/>
      <c r="E253" s="197"/>
      <c r="F253" s="197"/>
      <c r="G253" s="199" t="str">
        <f t="shared" si="6"/>
        <v/>
      </c>
      <c r="H253" s="199" t="str">
        <f t="shared" si="7"/>
        <v/>
      </c>
    </row>
    <row r="254" customHeight="1" spans="1:8">
      <c r="A254" s="192"/>
      <c r="B254" s="195" t="s">
        <v>3262</v>
      </c>
      <c r="C254" s="195" t="s">
        <v>3263</v>
      </c>
      <c r="D254" s="197"/>
      <c r="E254" s="197"/>
      <c r="F254" s="197"/>
      <c r="G254" s="199" t="str">
        <f t="shared" si="6"/>
        <v/>
      </c>
      <c r="H254" s="199" t="str">
        <f t="shared" si="7"/>
        <v/>
      </c>
    </row>
    <row r="255" customHeight="1" spans="1:8">
      <c r="A255" s="192"/>
      <c r="B255" s="195" t="s">
        <v>3264</v>
      </c>
      <c r="C255" s="195" t="s">
        <v>3265</v>
      </c>
      <c r="D255" s="197"/>
      <c r="E255" s="197"/>
      <c r="F255" s="197"/>
      <c r="G255" s="199" t="str">
        <f t="shared" si="6"/>
        <v/>
      </c>
      <c r="H255" s="199" t="str">
        <f t="shared" si="7"/>
        <v/>
      </c>
    </row>
    <row r="256" customHeight="1" spans="1:8">
      <c r="A256" s="192"/>
      <c r="B256" s="195" t="s">
        <v>3266</v>
      </c>
      <c r="C256" s="195" t="s">
        <v>3267</v>
      </c>
      <c r="D256" s="197"/>
      <c r="E256" s="197"/>
      <c r="F256" s="197"/>
      <c r="G256" s="199" t="str">
        <f t="shared" si="6"/>
        <v/>
      </c>
      <c r="H256" s="199" t="str">
        <f t="shared" si="7"/>
        <v/>
      </c>
    </row>
    <row r="257" customHeight="1" spans="1:8">
      <c r="A257" s="192"/>
      <c r="B257" s="195" t="s">
        <v>3268</v>
      </c>
      <c r="C257" s="195" t="s">
        <v>3269</v>
      </c>
      <c r="D257" s="197"/>
      <c r="E257" s="197"/>
      <c r="F257" s="197"/>
      <c r="G257" s="199" t="str">
        <f t="shared" si="6"/>
        <v/>
      </c>
      <c r="H257" s="199" t="str">
        <f t="shared" si="7"/>
        <v/>
      </c>
    </row>
    <row r="258" customHeight="1" spans="1:8">
      <c r="A258" s="192"/>
      <c r="B258" s="195" t="s">
        <v>3270</v>
      </c>
      <c r="C258" s="195" t="s">
        <v>3271</v>
      </c>
      <c r="D258" s="197"/>
      <c r="E258" s="197"/>
      <c r="F258" s="197"/>
      <c r="G258" s="199" t="str">
        <f t="shared" si="6"/>
        <v/>
      </c>
      <c r="H258" s="199" t="str">
        <f t="shared" si="7"/>
        <v/>
      </c>
    </row>
    <row r="259" customHeight="1" spans="1:8">
      <c r="A259" s="192"/>
      <c r="B259" s="195" t="s">
        <v>3272</v>
      </c>
      <c r="C259" s="195" t="s">
        <v>3273</v>
      </c>
      <c r="D259" s="197"/>
      <c r="E259" s="197"/>
      <c r="F259" s="197"/>
      <c r="G259" s="199" t="str">
        <f t="shared" si="6"/>
        <v/>
      </c>
      <c r="H259" s="199" t="str">
        <f t="shared" si="7"/>
        <v/>
      </c>
    </row>
    <row r="260" customHeight="1" spans="1:8">
      <c r="A260" s="192"/>
      <c r="B260" s="195" t="s">
        <v>3274</v>
      </c>
      <c r="C260" s="195" t="s">
        <v>3275</v>
      </c>
      <c r="D260" s="197"/>
      <c r="E260" s="197"/>
      <c r="F260" s="197"/>
      <c r="G260" s="199" t="str">
        <f t="shared" si="6"/>
        <v/>
      </c>
      <c r="H260" s="199" t="str">
        <f t="shared" si="7"/>
        <v/>
      </c>
    </row>
    <row r="261" customHeight="1" spans="1:8">
      <c r="A261" s="192"/>
      <c r="B261" s="195" t="s">
        <v>3276</v>
      </c>
      <c r="C261" s="195" t="s">
        <v>3277</v>
      </c>
      <c r="D261" s="197"/>
      <c r="E261" s="197"/>
      <c r="F261" s="197"/>
      <c r="G261" s="199" t="str">
        <f t="shared" si="6"/>
        <v/>
      </c>
      <c r="H261" s="199" t="str">
        <f t="shared" si="7"/>
        <v/>
      </c>
    </row>
    <row r="262" customHeight="1" spans="1:8">
      <c r="A262" s="192"/>
      <c r="B262" s="195" t="s">
        <v>3280</v>
      </c>
      <c r="C262" s="195" t="s">
        <v>2022</v>
      </c>
      <c r="D262" s="197"/>
      <c r="E262" s="197"/>
      <c r="F262" s="197"/>
      <c r="G262" s="199" t="str">
        <f t="shared" ref="G262:G281" si="8">IFERROR($F262/D262,"")</f>
        <v/>
      </c>
      <c r="H262" s="199" t="str">
        <f t="shared" ref="H262:H281" si="9">IFERROR($F262/E262,"")</f>
        <v/>
      </c>
    </row>
    <row r="263" customHeight="1" spans="1:8">
      <c r="A263" s="192"/>
      <c r="B263" s="195" t="s">
        <v>3281</v>
      </c>
      <c r="C263" s="195" t="s">
        <v>2099</v>
      </c>
      <c r="D263" s="197"/>
      <c r="E263" s="197"/>
      <c r="F263" s="197"/>
      <c r="G263" s="199" t="str">
        <f t="shared" si="8"/>
        <v/>
      </c>
      <c r="H263" s="199" t="str">
        <f t="shared" si="9"/>
        <v/>
      </c>
    </row>
    <row r="264" customHeight="1" spans="1:8">
      <c r="A264" s="192"/>
      <c r="B264" s="195" t="s">
        <v>3282</v>
      </c>
      <c r="C264" s="195" t="s">
        <v>3283</v>
      </c>
      <c r="D264" s="197"/>
      <c r="E264" s="197"/>
      <c r="F264" s="197"/>
      <c r="G264" s="199" t="str">
        <f t="shared" si="8"/>
        <v/>
      </c>
      <c r="H264" s="199" t="str">
        <f t="shared" si="9"/>
        <v/>
      </c>
    </row>
    <row r="265" customHeight="1" spans="1:8">
      <c r="A265" s="192"/>
      <c r="B265" s="195" t="s">
        <v>3284</v>
      </c>
      <c r="C265" s="195" t="s">
        <v>3285</v>
      </c>
      <c r="D265" s="197"/>
      <c r="E265" s="197"/>
      <c r="F265" s="197"/>
      <c r="G265" s="199" t="str">
        <f t="shared" si="8"/>
        <v/>
      </c>
      <c r="H265" s="199" t="str">
        <f t="shared" si="9"/>
        <v/>
      </c>
    </row>
    <row r="266" customHeight="1" spans="1:8">
      <c r="A266" s="192"/>
      <c r="B266" s="195" t="s">
        <v>3286</v>
      </c>
      <c r="C266" s="195" t="s">
        <v>3287</v>
      </c>
      <c r="D266" s="197"/>
      <c r="E266" s="197"/>
      <c r="F266" s="197"/>
      <c r="G266" s="199" t="str">
        <f t="shared" si="8"/>
        <v/>
      </c>
      <c r="H266" s="199" t="str">
        <f t="shared" si="9"/>
        <v/>
      </c>
    </row>
    <row r="267" customHeight="1" spans="1:8">
      <c r="A267" s="192"/>
      <c r="B267" s="195" t="s">
        <v>3288</v>
      </c>
      <c r="C267" s="195" t="s">
        <v>3289</v>
      </c>
      <c r="D267" s="197"/>
      <c r="E267" s="197"/>
      <c r="F267" s="197"/>
      <c r="G267" s="199" t="str">
        <f t="shared" si="8"/>
        <v/>
      </c>
      <c r="H267" s="199" t="str">
        <f t="shared" si="9"/>
        <v/>
      </c>
    </row>
    <row r="268" customHeight="1" spans="1:8">
      <c r="A268" s="192"/>
      <c r="B268" s="221"/>
      <c r="C268" s="222"/>
      <c r="D268" s="197"/>
      <c r="E268" s="197"/>
      <c r="F268" s="197"/>
      <c r="G268" s="199" t="str">
        <f t="shared" si="8"/>
        <v/>
      </c>
      <c r="H268" s="199" t="str">
        <f t="shared" si="9"/>
        <v/>
      </c>
    </row>
    <row r="269" customHeight="1" spans="1:8">
      <c r="A269" s="192"/>
      <c r="B269" s="223"/>
      <c r="C269" s="224"/>
      <c r="D269" s="197"/>
      <c r="E269" s="197"/>
      <c r="F269" s="197"/>
      <c r="G269" s="199" t="str">
        <f t="shared" si="8"/>
        <v/>
      </c>
      <c r="H269" s="199" t="str">
        <f t="shared" si="9"/>
        <v/>
      </c>
    </row>
    <row r="270" customHeight="1" spans="1:8">
      <c r="A270" s="192"/>
      <c r="B270" s="225"/>
      <c r="C270" s="226"/>
      <c r="D270" s="197"/>
      <c r="E270" s="197"/>
      <c r="F270" s="197"/>
      <c r="G270" s="199" t="str">
        <f t="shared" si="8"/>
        <v/>
      </c>
      <c r="H270" s="199" t="str">
        <f t="shared" si="9"/>
        <v/>
      </c>
    </row>
    <row r="271" customHeight="1" spans="1:8">
      <c r="A271" s="192"/>
      <c r="B271" s="227"/>
      <c r="C271" s="228"/>
      <c r="D271" s="197"/>
      <c r="E271" s="197"/>
      <c r="F271" s="197"/>
      <c r="G271" s="199" t="str">
        <f t="shared" si="8"/>
        <v/>
      </c>
      <c r="H271" s="199" t="str">
        <f t="shared" si="9"/>
        <v/>
      </c>
    </row>
    <row r="272" customHeight="1" spans="1:8">
      <c r="A272" s="192"/>
      <c r="B272" s="229"/>
      <c r="C272" s="230"/>
      <c r="D272" s="197"/>
      <c r="E272" s="197"/>
      <c r="F272" s="197"/>
      <c r="G272" s="199" t="str">
        <f t="shared" si="8"/>
        <v/>
      </c>
      <c r="H272" s="199" t="str">
        <f t="shared" si="9"/>
        <v/>
      </c>
    </row>
    <row r="273" customHeight="1" spans="1:8">
      <c r="A273" s="192"/>
      <c r="B273" s="231"/>
      <c r="C273" s="232"/>
      <c r="D273" s="197"/>
      <c r="E273" s="197"/>
      <c r="F273" s="197"/>
      <c r="G273" s="199" t="str">
        <f t="shared" si="8"/>
        <v/>
      </c>
      <c r="H273" s="199" t="str">
        <f t="shared" si="9"/>
        <v/>
      </c>
    </row>
    <row r="274" customHeight="1" spans="1:8">
      <c r="A274" s="192"/>
      <c r="B274" s="233"/>
      <c r="C274" s="234"/>
      <c r="D274" s="197"/>
      <c r="E274" s="197"/>
      <c r="F274" s="197"/>
      <c r="G274" s="199" t="str">
        <f t="shared" si="8"/>
        <v/>
      </c>
      <c r="H274" s="199" t="str">
        <f t="shared" si="9"/>
        <v/>
      </c>
    </row>
    <row r="275" customHeight="1" spans="1:8">
      <c r="A275" s="192"/>
      <c r="B275" s="235"/>
      <c r="C275" s="236"/>
      <c r="D275" s="197"/>
      <c r="E275" s="197"/>
      <c r="F275" s="197"/>
      <c r="G275" s="199" t="str">
        <f t="shared" si="8"/>
        <v/>
      </c>
      <c r="H275" s="199" t="str">
        <f t="shared" si="9"/>
        <v/>
      </c>
    </row>
    <row r="276" customHeight="1" spans="1:8">
      <c r="A276" s="192"/>
      <c r="B276" s="237"/>
      <c r="C276" s="238"/>
      <c r="D276" s="197"/>
      <c r="E276" s="197"/>
      <c r="F276" s="197"/>
      <c r="G276" s="199" t="str">
        <f t="shared" si="8"/>
        <v/>
      </c>
      <c r="H276" s="199" t="str">
        <f t="shared" si="9"/>
        <v/>
      </c>
    </row>
    <row r="277" customHeight="1" spans="1:8">
      <c r="A277" s="192"/>
      <c r="B277" s="195" t="s">
        <v>3290</v>
      </c>
      <c r="C277" s="195" t="s">
        <v>3291</v>
      </c>
      <c r="D277" s="197"/>
      <c r="E277" s="197"/>
      <c r="F277" s="197"/>
      <c r="G277" s="199" t="str">
        <f t="shared" si="8"/>
        <v/>
      </c>
      <c r="H277" s="199" t="str">
        <f t="shared" si="9"/>
        <v/>
      </c>
    </row>
    <row r="278" customHeight="1" spans="1:8">
      <c r="A278" s="192"/>
      <c r="B278" s="195" t="s">
        <v>3298</v>
      </c>
      <c r="C278" s="195" t="s">
        <v>3299</v>
      </c>
      <c r="D278" s="239"/>
      <c r="E278" s="239">
        <v>755</v>
      </c>
      <c r="F278" s="239"/>
      <c r="G278" s="199" t="str">
        <f t="shared" si="8"/>
        <v/>
      </c>
      <c r="H278" s="199">
        <f t="shared" si="9"/>
        <v>0</v>
      </c>
    </row>
    <row r="279" customHeight="1" spans="1:8">
      <c r="A279" s="192"/>
      <c r="B279" s="195" t="s">
        <v>3302</v>
      </c>
      <c r="C279" s="195" t="s">
        <v>3303</v>
      </c>
      <c r="D279" s="197"/>
      <c r="E279" s="197">
        <v>369</v>
      </c>
      <c r="F279" s="197"/>
      <c r="G279" s="199" t="str">
        <f t="shared" si="8"/>
        <v/>
      </c>
      <c r="H279" s="199">
        <f t="shared" si="9"/>
        <v>0</v>
      </c>
    </row>
    <row r="280" customHeight="1" spans="1:8">
      <c r="A280" s="192"/>
      <c r="B280" s="195" t="s">
        <v>2530</v>
      </c>
      <c r="C280" s="195" t="s">
        <v>2531</v>
      </c>
      <c r="D280" s="197"/>
      <c r="E280" s="197"/>
      <c r="F280" s="197"/>
      <c r="G280" s="199" t="str">
        <f t="shared" si="8"/>
        <v/>
      </c>
      <c r="H280" s="199" t="str">
        <f t="shared" si="9"/>
        <v/>
      </c>
    </row>
    <row r="281" customHeight="1" spans="1:8">
      <c r="A281" s="192"/>
      <c r="B281" s="195" t="s">
        <v>3312</v>
      </c>
      <c r="C281" s="195" t="s">
        <v>3313</v>
      </c>
      <c r="D281" s="197">
        <v>1144</v>
      </c>
      <c r="E281" s="197">
        <v>26000</v>
      </c>
      <c r="F281" s="197">
        <v>1600</v>
      </c>
      <c r="G281" s="199">
        <f t="shared" si="8"/>
        <v>1.3986013986014</v>
      </c>
      <c r="H281" s="199">
        <f t="shared" si="9"/>
        <v>0.0615384615384615</v>
      </c>
    </row>
  </sheetData>
  <mergeCells count="9">
    <mergeCell ref="A2:H2"/>
    <mergeCell ref="F4:H4"/>
    <mergeCell ref="A4:A5"/>
    <mergeCell ref="A6:A55"/>
    <mergeCell ref="A56:A281"/>
    <mergeCell ref="B4:B5"/>
    <mergeCell ref="C4:C5"/>
    <mergeCell ref="D4:D5"/>
    <mergeCell ref="E4:E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2"/>
  <sheetViews>
    <sheetView workbookViewId="0">
      <selection activeCell="N23" sqref="$A1:$XFD1048576"/>
    </sheetView>
  </sheetViews>
  <sheetFormatPr defaultColWidth="8.75" defaultRowHeight="13.5" customHeight="1"/>
  <cols>
    <col min="1" max="1" width="6.375" style="34" customWidth="1"/>
    <col min="2" max="2" width="59.625" style="34" customWidth="1"/>
    <col min="3" max="4" width="13.625" style="34" customWidth="1"/>
    <col min="5" max="5" width="15.125" style="34" customWidth="1"/>
    <col min="6" max="9" width="13.625" style="34" customWidth="1"/>
    <col min="10" max="16384" width="8.75" style="34"/>
  </cols>
  <sheetData>
    <row r="1" s="34" customFormat="1" ht="14.25" customHeight="1" spans="1:2">
      <c r="A1" s="159" t="s">
        <v>3319</v>
      </c>
      <c r="B1" s="160"/>
    </row>
    <row r="2" ht="24" customHeight="1" spans="1:9">
      <c r="A2" s="161" t="s">
        <v>3320</v>
      </c>
      <c r="B2" s="161"/>
      <c r="C2" s="162"/>
      <c r="D2" s="162"/>
      <c r="E2" s="162"/>
      <c r="F2" s="162"/>
      <c r="G2" s="162"/>
      <c r="H2" s="162"/>
      <c r="I2" s="162"/>
    </row>
    <row r="3" ht="18" customHeight="1" spans="9:9">
      <c r="I3" s="185" t="s">
        <v>32</v>
      </c>
    </row>
    <row r="4" ht="31.5" customHeight="1" spans="1:9">
      <c r="A4" s="163" t="s">
        <v>37</v>
      </c>
      <c r="B4" s="163" t="s">
        <v>33</v>
      </c>
      <c r="C4" s="164" t="s">
        <v>2630</v>
      </c>
      <c r="D4" s="164" t="s">
        <v>3321</v>
      </c>
      <c r="E4" s="164" t="s">
        <v>3322</v>
      </c>
      <c r="F4" s="164" t="s">
        <v>3323</v>
      </c>
      <c r="G4" s="165" t="s">
        <v>2529</v>
      </c>
      <c r="H4" s="164" t="s">
        <v>2634</v>
      </c>
      <c r="I4" s="164" t="s">
        <v>2635</v>
      </c>
    </row>
    <row r="5" ht="27.75" customHeight="1" spans="1:9">
      <c r="A5" s="163"/>
      <c r="B5" s="163"/>
      <c r="C5" s="166"/>
      <c r="D5" s="166"/>
      <c r="E5" s="166"/>
      <c r="F5" s="167"/>
      <c r="G5" s="168"/>
      <c r="H5" s="166"/>
      <c r="I5" s="166"/>
    </row>
    <row r="6" ht="18.75" customHeight="1" spans="1:9">
      <c r="A6" s="169" t="s">
        <v>2738</v>
      </c>
      <c r="B6" s="170" t="s">
        <v>2739</v>
      </c>
      <c r="C6" s="171"/>
      <c r="D6" s="172"/>
      <c r="E6" s="172"/>
      <c r="F6" s="173"/>
      <c r="G6" s="172"/>
      <c r="H6" s="172"/>
      <c r="I6" s="171">
        <f t="shared" ref="I6:I62" si="0">C6-SUM(D6:H6)</f>
        <v>0</v>
      </c>
    </row>
    <row r="7" ht="18.75" customHeight="1" spans="1:9">
      <c r="A7" s="169" t="s">
        <v>2768</v>
      </c>
      <c r="B7" s="170" t="s">
        <v>2769</v>
      </c>
      <c r="C7" s="174"/>
      <c r="D7" s="172"/>
      <c r="E7" s="172"/>
      <c r="F7" s="172"/>
      <c r="G7" s="172"/>
      <c r="H7" s="172"/>
      <c r="I7" s="174">
        <f t="shared" si="0"/>
        <v>0</v>
      </c>
    </row>
    <row r="8" ht="18.75" customHeight="1" spans="1:9">
      <c r="A8" s="175" t="s">
        <v>2792</v>
      </c>
      <c r="B8" s="170" t="s">
        <v>2793</v>
      </c>
      <c r="C8" s="174"/>
      <c r="D8" s="172"/>
      <c r="E8" s="172"/>
      <c r="F8" s="172"/>
      <c r="G8" s="172"/>
      <c r="H8" s="172"/>
      <c r="I8" s="174">
        <f t="shared" si="0"/>
        <v>0</v>
      </c>
    </row>
    <row r="9" ht="18.75" customHeight="1" spans="1:9">
      <c r="A9" s="169" t="s">
        <v>2816</v>
      </c>
      <c r="B9" s="170" t="s">
        <v>2817</v>
      </c>
      <c r="C9" s="174"/>
      <c r="D9" s="172"/>
      <c r="E9" s="172"/>
      <c r="F9" s="172"/>
      <c r="G9" s="172"/>
      <c r="H9" s="172"/>
      <c r="I9" s="174">
        <f t="shared" si="0"/>
        <v>0</v>
      </c>
    </row>
    <row r="10" ht="18.75" customHeight="1" spans="1:9">
      <c r="A10" s="175" t="s">
        <v>2830</v>
      </c>
      <c r="B10" s="170" t="s">
        <v>2831</v>
      </c>
      <c r="C10" s="174"/>
      <c r="D10" s="172"/>
      <c r="E10" s="172"/>
      <c r="F10" s="172"/>
      <c r="G10" s="172"/>
      <c r="H10" s="172"/>
      <c r="I10" s="174">
        <f t="shared" si="0"/>
        <v>0</v>
      </c>
    </row>
    <row r="11" ht="18.75" customHeight="1" spans="1:9">
      <c r="A11" s="175" t="s">
        <v>2850</v>
      </c>
      <c r="B11" s="170" t="s">
        <v>2851</v>
      </c>
      <c r="C11" s="174"/>
      <c r="D11" s="172"/>
      <c r="E11" s="172"/>
      <c r="F11" s="172"/>
      <c r="G11" s="172"/>
      <c r="H11" s="172"/>
      <c r="I11" s="174">
        <f t="shared" si="0"/>
        <v>0</v>
      </c>
    </row>
    <row r="12" ht="18.75" customHeight="1" spans="1:9">
      <c r="A12" s="175" t="s">
        <v>2872</v>
      </c>
      <c r="B12" s="170" t="s">
        <v>2873</v>
      </c>
      <c r="C12" s="174">
        <v>5112</v>
      </c>
      <c r="D12" s="172">
        <v>4795</v>
      </c>
      <c r="E12" s="172"/>
      <c r="F12" s="172">
        <v>317</v>
      </c>
      <c r="G12" s="172"/>
      <c r="H12" s="172"/>
      <c r="I12" s="174">
        <f t="shared" si="0"/>
        <v>0</v>
      </c>
    </row>
    <row r="13" ht="18.75" customHeight="1" spans="1:9">
      <c r="A13" s="175" t="s">
        <v>2928</v>
      </c>
      <c r="B13" s="170" t="s">
        <v>2929</v>
      </c>
      <c r="C13" s="174"/>
      <c r="D13" s="172"/>
      <c r="E13" s="172"/>
      <c r="F13" s="172"/>
      <c r="G13" s="172"/>
      <c r="H13" s="172"/>
      <c r="I13" s="174">
        <f t="shared" si="0"/>
        <v>0</v>
      </c>
    </row>
    <row r="14" ht="18.75" customHeight="1" spans="1:9">
      <c r="A14" s="175" t="s">
        <v>2934</v>
      </c>
      <c r="B14" s="170" t="s">
        <v>2935</v>
      </c>
      <c r="C14" s="174"/>
      <c r="D14" s="172"/>
      <c r="E14" s="172"/>
      <c r="F14" s="172"/>
      <c r="G14" s="172"/>
      <c r="H14" s="172"/>
      <c r="I14" s="174">
        <f t="shared" si="0"/>
        <v>0</v>
      </c>
    </row>
    <row r="15" ht="18.75" customHeight="1" spans="1:9">
      <c r="A15" s="175" t="s">
        <v>2936</v>
      </c>
      <c r="B15" s="170" t="s">
        <v>2937</v>
      </c>
      <c r="C15" s="174"/>
      <c r="D15" s="172"/>
      <c r="E15" s="172"/>
      <c r="F15" s="172"/>
      <c r="G15" s="172"/>
      <c r="H15" s="172"/>
      <c r="I15" s="174">
        <f t="shared" si="0"/>
        <v>0</v>
      </c>
    </row>
    <row r="16" ht="18.75" customHeight="1" spans="1:9">
      <c r="A16" s="175" t="s">
        <v>2948</v>
      </c>
      <c r="B16" s="170" t="s">
        <v>2949</v>
      </c>
      <c r="C16" s="174"/>
      <c r="D16" s="172"/>
      <c r="E16" s="172"/>
      <c r="F16" s="172"/>
      <c r="G16" s="172"/>
      <c r="H16" s="172"/>
      <c r="I16" s="174">
        <f t="shared" si="0"/>
        <v>0</v>
      </c>
    </row>
    <row r="17" ht="18.75" customHeight="1" spans="1:9">
      <c r="A17" s="175" t="s">
        <v>2956</v>
      </c>
      <c r="B17" s="170" t="s">
        <v>2957</v>
      </c>
      <c r="C17" s="174"/>
      <c r="D17" s="172"/>
      <c r="E17" s="172"/>
      <c r="F17" s="172"/>
      <c r="G17" s="172"/>
      <c r="H17" s="172"/>
      <c r="I17" s="174">
        <f t="shared" si="0"/>
        <v>0</v>
      </c>
    </row>
    <row r="18" ht="18.75" customHeight="1" spans="1:9">
      <c r="A18" s="175" t="s">
        <v>2962</v>
      </c>
      <c r="B18" s="170" t="s">
        <v>2963</v>
      </c>
      <c r="C18" s="174"/>
      <c r="D18" s="172"/>
      <c r="E18" s="172"/>
      <c r="F18" s="172"/>
      <c r="G18" s="172"/>
      <c r="H18" s="172"/>
      <c r="I18" s="174">
        <f t="shared" si="0"/>
        <v>0</v>
      </c>
    </row>
    <row r="19" ht="18.75" customHeight="1" spans="1:9">
      <c r="A19" s="175" t="s">
        <v>2968</v>
      </c>
      <c r="B19" s="170" t="s">
        <v>2969</v>
      </c>
      <c r="C19" s="174"/>
      <c r="D19" s="172"/>
      <c r="E19" s="172"/>
      <c r="F19" s="172"/>
      <c r="G19" s="172"/>
      <c r="H19" s="172"/>
      <c r="I19" s="174">
        <f t="shared" si="0"/>
        <v>0</v>
      </c>
    </row>
    <row r="20" ht="18.75" customHeight="1" spans="1:9">
      <c r="A20" s="175" t="s">
        <v>2976</v>
      </c>
      <c r="B20" s="170" t="s">
        <v>2977</v>
      </c>
      <c r="C20" s="174"/>
      <c r="D20" s="172"/>
      <c r="E20" s="172"/>
      <c r="F20" s="172"/>
      <c r="G20" s="172"/>
      <c r="H20" s="172"/>
      <c r="I20" s="174">
        <f t="shared" si="0"/>
        <v>0</v>
      </c>
    </row>
    <row r="21" ht="18.75" customHeight="1" spans="1:9">
      <c r="A21" s="175" t="s">
        <v>2981</v>
      </c>
      <c r="B21" s="170" t="s">
        <v>2982</v>
      </c>
      <c r="C21" s="174"/>
      <c r="D21" s="172"/>
      <c r="E21" s="172"/>
      <c r="F21" s="172"/>
      <c r="G21" s="172"/>
      <c r="H21" s="172"/>
      <c r="I21" s="174">
        <f t="shared" si="0"/>
        <v>0</v>
      </c>
    </row>
    <row r="22" ht="18.75" customHeight="1" spans="1:9">
      <c r="A22" s="169" t="s">
        <v>2992</v>
      </c>
      <c r="B22" s="170" t="s">
        <v>2993</v>
      </c>
      <c r="C22" s="174"/>
      <c r="D22" s="172"/>
      <c r="E22" s="172"/>
      <c r="F22" s="172"/>
      <c r="G22" s="172"/>
      <c r="H22" s="172"/>
      <c r="I22" s="174">
        <f t="shared" si="0"/>
        <v>0</v>
      </c>
    </row>
    <row r="23" ht="18.75" customHeight="1" spans="1:9">
      <c r="A23" s="176" t="s">
        <v>3002</v>
      </c>
      <c r="B23" s="177" t="s">
        <v>3003</v>
      </c>
      <c r="C23" s="174"/>
      <c r="D23" s="172"/>
      <c r="E23" s="172"/>
      <c r="F23" s="172"/>
      <c r="G23" s="172"/>
      <c r="H23" s="172"/>
      <c r="I23" s="174">
        <f t="shared" si="0"/>
        <v>0</v>
      </c>
    </row>
    <row r="24" ht="18.75" customHeight="1" spans="1:9">
      <c r="A24" s="176" t="s">
        <v>3010</v>
      </c>
      <c r="B24" s="177" t="s">
        <v>3011</v>
      </c>
      <c r="C24" s="174"/>
      <c r="D24" s="172"/>
      <c r="E24" s="172"/>
      <c r="F24" s="172"/>
      <c r="G24" s="172"/>
      <c r="H24" s="172"/>
      <c r="I24" s="174">
        <f t="shared" si="0"/>
        <v>0</v>
      </c>
    </row>
    <row r="25" ht="18.75" customHeight="1" spans="1:9">
      <c r="A25" s="169" t="s">
        <v>3019</v>
      </c>
      <c r="B25" s="170" t="s">
        <v>3020</v>
      </c>
      <c r="C25" s="174"/>
      <c r="D25" s="172"/>
      <c r="E25" s="172"/>
      <c r="F25" s="172"/>
      <c r="G25" s="172"/>
      <c r="H25" s="172"/>
      <c r="I25" s="174">
        <f t="shared" si="0"/>
        <v>0</v>
      </c>
    </row>
    <row r="26" ht="18.75" customHeight="1" spans="1:9">
      <c r="A26" s="169" t="s">
        <v>3024</v>
      </c>
      <c r="B26" s="170" t="s">
        <v>3025</v>
      </c>
      <c r="C26" s="174"/>
      <c r="D26" s="172"/>
      <c r="E26" s="172"/>
      <c r="F26" s="172"/>
      <c r="G26" s="172"/>
      <c r="H26" s="172"/>
      <c r="I26" s="174">
        <f t="shared" si="0"/>
        <v>0</v>
      </c>
    </row>
    <row r="27" ht="17.85" customHeight="1" spans="1:9">
      <c r="A27" s="178">
        <v>21372</v>
      </c>
      <c r="B27" s="179" t="s">
        <v>3032</v>
      </c>
      <c r="C27" s="180"/>
      <c r="D27" s="180"/>
      <c r="E27" s="180"/>
      <c r="F27" s="180"/>
      <c r="G27" s="180"/>
      <c r="H27" s="180"/>
      <c r="I27" s="180">
        <f t="shared" si="0"/>
        <v>0</v>
      </c>
    </row>
    <row r="28" ht="16.35" customHeight="1" spans="1:9">
      <c r="A28" s="178">
        <v>21373</v>
      </c>
      <c r="B28" s="179" t="s">
        <v>3036</v>
      </c>
      <c r="C28" s="180">
        <v>191</v>
      </c>
      <c r="D28" s="180"/>
      <c r="E28" s="180">
        <v>191</v>
      </c>
      <c r="F28" s="180"/>
      <c r="G28" s="180"/>
      <c r="H28" s="180"/>
      <c r="I28" s="180">
        <f t="shared" si="0"/>
        <v>0</v>
      </c>
    </row>
    <row r="29" ht="16.35" customHeight="1" spans="1:9">
      <c r="A29" s="178">
        <v>21374</v>
      </c>
      <c r="B29" s="179" t="s">
        <v>3038</v>
      </c>
      <c r="C29" s="180"/>
      <c r="D29" s="180"/>
      <c r="E29" s="180"/>
      <c r="F29" s="180"/>
      <c r="G29" s="180"/>
      <c r="H29" s="180"/>
      <c r="I29" s="180">
        <f t="shared" si="0"/>
        <v>0</v>
      </c>
    </row>
    <row r="30" ht="18.75" customHeight="1" spans="1:9">
      <c r="A30" s="169" t="s">
        <v>3040</v>
      </c>
      <c r="B30" s="170" t="s">
        <v>3041</v>
      </c>
      <c r="C30" s="174"/>
      <c r="D30" s="172"/>
      <c r="E30" s="172"/>
      <c r="F30" s="172"/>
      <c r="G30" s="172"/>
      <c r="H30" s="172"/>
      <c r="I30" s="174">
        <f t="shared" si="0"/>
        <v>0</v>
      </c>
    </row>
    <row r="31" ht="18.75" customHeight="1" spans="1:9">
      <c r="A31" s="169" t="s">
        <v>3048</v>
      </c>
      <c r="B31" s="170" t="s">
        <v>3049</v>
      </c>
      <c r="C31" s="174"/>
      <c r="D31" s="172"/>
      <c r="E31" s="172"/>
      <c r="F31" s="172"/>
      <c r="G31" s="172"/>
      <c r="H31" s="172"/>
      <c r="I31" s="174">
        <f t="shared" si="0"/>
        <v>0</v>
      </c>
    </row>
    <row r="32" ht="18.75" customHeight="1" spans="1:9">
      <c r="A32" s="169" t="s">
        <v>3057</v>
      </c>
      <c r="B32" s="170" t="s">
        <v>3058</v>
      </c>
      <c r="C32" s="174"/>
      <c r="D32" s="172"/>
      <c r="E32" s="172"/>
      <c r="F32" s="172"/>
      <c r="G32" s="172"/>
      <c r="H32" s="172"/>
      <c r="I32" s="174">
        <f t="shared" si="0"/>
        <v>0</v>
      </c>
    </row>
    <row r="33" ht="18.75" customHeight="1" spans="1:9">
      <c r="A33" s="169" t="s">
        <v>3075</v>
      </c>
      <c r="B33" s="170" t="s">
        <v>3076</v>
      </c>
      <c r="C33" s="174"/>
      <c r="D33" s="172"/>
      <c r="E33" s="172"/>
      <c r="F33" s="172"/>
      <c r="G33" s="172"/>
      <c r="H33" s="172"/>
      <c r="I33" s="174">
        <f t="shared" si="0"/>
        <v>0</v>
      </c>
    </row>
    <row r="34" ht="18.75" customHeight="1" spans="1:9">
      <c r="A34" s="169" t="s">
        <v>3089</v>
      </c>
      <c r="B34" s="170" t="s">
        <v>3090</v>
      </c>
      <c r="C34" s="174"/>
      <c r="D34" s="172"/>
      <c r="E34" s="172"/>
      <c r="F34" s="172"/>
      <c r="G34" s="172"/>
      <c r="H34" s="172"/>
      <c r="I34" s="174">
        <f t="shared" si="0"/>
        <v>0</v>
      </c>
    </row>
    <row r="35" ht="18.75" customHeight="1" spans="1:9">
      <c r="A35" s="169" t="s">
        <v>3108</v>
      </c>
      <c r="B35" s="170" t="s">
        <v>3109</v>
      </c>
      <c r="C35" s="174"/>
      <c r="D35" s="172"/>
      <c r="E35" s="172"/>
      <c r="F35" s="172"/>
      <c r="G35" s="172"/>
      <c r="H35" s="172"/>
      <c r="I35" s="174">
        <f t="shared" si="0"/>
        <v>0</v>
      </c>
    </row>
    <row r="36" ht="18.75" customHeight="1" spans="1:9">
      <c r="A36" s="169" t="s">
        <v>3113</v>
      </c>
      <c r="B36" s="170" t="s">
        <v>3114</v>
      </c>
      <c r="C36" s="174"/>
      <c r="D36" s="172"/>
      <c r="E36" s="172"/>
      <c r="F36" s="172"/>
      <c r="G36" s="172"/>
      <c r="H36" s="172"/>
      <c r="I36" s="174">
        <f t="shared" si="0"/>
        <v>0</v>
      </c>
    </row>
    <row r="37" ht="18.75" customHeight="1" spans="1:9">
      <c r="A37" s="169" t="s">
        <v>3118</v>
      </c>
      <c r="B37" s="170" t="s">
        <v>3119</v>
      </c>
      <c r="C37" s="174"/>
      <c r="D37" s="172"/>
      <c r="E37" s="172"/>
      <c r="F37" s="172"/>
      <c r="G37" s="172"/>
      <c r="H37" s="172"/>
      <c r="I37" s="174">
        <f t="shared" si="0"/>
        <v>0</v>
      </c>
    </row>
    <row r="38" ht="18.75" customHeight="1" spans="1:9">
      <c r="A38" s="169" t="s">
        <v>3120</v>
      </c>
      <c r="B38" s="170" t="s">
        <v>3121</v>
      </c>
      <c r="C38" s="174"/>
      <c r="D38" s="172"/>
      <c r="E38" s="172"/>
      <c r="F38" s="172"/>
      <c r="G38" s="172"/>
      <c r="H38" s="172"/>
      <c r="I38" s="174">
        <f t="shared" si="0"/>
        <v>0</v>
      </c>
    </row>
    <row r="39" ht="18.75" customHeight="1" spans="1:9">
      <c r="A39" s="169" t="s">
        <v>3133</v>
      </c>
      <c r="B39" s="170" t="s">
        <v>3134</v>
      </c>
      <c r="C39" s="174"/>
      <c r="D39" s="172"/>
      <c r="E39" s="172"/>
      <c r="F39" s="172"/>
      <c r="G39" s="172"/>
      <c r="H39" s="172"/>
      <c r="I39" s="174">
        <f t="shared" si="0"/>
        <v>0</v>
      </c>
    </row>
    <row r="40" ht="18.75" customHeight="1" spans="1:9">
      <c r="A40" s="169" t="s">
        <v>3141</v>
      </c>
      <c r="B40" s="170" t="s">
        <v>3142</v>
      </c>
      <c r="C40" s="174"/>
      <c r="D40" s="172"/>
      <c r="E40" s="172"/>
      <c r="F40" s="172"/>
      <c r="G40" s="172"/>
      <c r="H40" s="172"/>
      <c r="I40" s="174">
        <f t="shared" si="0"/>
        <v>0</v>
      </c>
    </row>
    <row r="41" ht="18.75" customHeight="1" spans="1:9">
      <c r="A41" s="175" t="s">
        <v>3159</v>
      </c>
      <c r="B41" s="170" t="s">
        <v>3160</v>
      </c>
      <c r="C41" s="174"/>
      <c r="D41" s="172"/>
      <c r="E41" s="172"/>
      <c r="F41" s="172"/>
      <c r="G41" s="172"/>
      <c r="H41" s="172"/>
      <c r="I41" s="174">
        <f t="shared" si="0"/>
        <v>0</v>
      </c>
    </row>
    <row r="42" ht="18.75" customHeight="1" spans="1:9">
      <c r="A42" s="175" t="s">
        <v>3162</v>
      </c>
      <c r="B42" s="170" t="s">
        <v>3163</v>
      </c>
      <c r="C42" s="174">
        <v>108</v>
      </c>
      <c r="D42" s="172"/>
      <c r="E42" s="172">
        <v>56</v>
      </c>
      <c r="F42" s="172">
        <v>52</v>
      </c>
      <c r="G42" s="172"/>
      <c r="H42" s="172"/>
      <c r="I42" s="174">
        <f t="shared" si="0"/>
        <v>0</v>
      </c>
    </row>
    <row r="43" ht="18.75" customHeight="1" spans="1:9">
      <c r="A43" s="175" t="s">
        <v>3186</v>
      </c>
      <c r="B43" s="170" t="s">
        <v>3187</v>
      </c>
      <c r="C43" s="174">
        <v>6555</v>
      </c>
      <c r="D43" s="172">
        <v>6555</v>
      </c>
      <c r="E43" s="172"/>
      <c r="F43" s="172"/>
      <c r="G43" s="172"/>
      <c r="H43" s="172"/>
      <c r="I43" s="174">
        <f t="shared" si="0"/>
        <v>0</v>
      </c>
    </row>
    <row r="44" ht="18.75" customHeight="1" spans="1:9">
      <c r="A44" s="175" t="s">
        <v>3218</v>
      </c>
      <c r="B44" s="170" t="s">
        <v>3219</v>
      </c>
      <c r="C44" s="174"/>
      <c r="D44" s="172"/>
      <c r="E44" s="172"/>
      <c r="F44" s="172"/>
      <c r="G44" s="172"/>
      <c r="H44" s="172"/>
      <c r="I44" s="174">
        <f t="shared" si="0"/>
        <v>0</v>
      </c>
    </row>
    <row r="45" ht="18.75" customHeight="1" spans="1:9">
      <c r="A45" s="175" t="s">
        <v>3252</v>
      </c>
      <c r="B45" s="170" t="s">
        <v>3253</v>
      </c>
      <c r="C45" s="174"/>
      <c r="D45" s="172"/>
      <c r="E45" s="172"/>
      <c r="F45" s="172"/>
      <c r="G45" s="172"/>
      <c r="H45" s="172"/>
      <c r="I45" s="174">
        <f t="shared" si="0"/>
        <v>0</v>
      </c>
    </row>
    <row r="46" ht="18.75" customHeight="1" spans="1:9">
      <c r="A46" s="175" t="s">
        <v>3278</v>
      </c>
      <c r="B46" s="170" t="s">
        <v>3279</v>
      </c>
      <c r="C46" s="174"/>
      <c r="D46" s="172"/>
      <c r="E46" s="172"/>
      <c r="F46" s="172"/>
      <c r="G46" s="172"/>
      <c r="H46" s="172"/>
      <c r="I46" s="174">
        <f t="shared" si="0"/>
        <v>0</v>
      </c>
    </row>
    <row r="47" ht="18.75" customHeight="1" spans="1:9">
      <c r="A47" s="175"/>
      <c r="B47" s="181"/>
      <c r="C47" s="174"/>
      <c r="D47" s="172"/>
      <c r="E47" s="172"/>
      <c r="F47" s="172"/>
      <c r="G47" s="172"/>
      <c r="H47" s="172"/>
      <c r="I47" s="174">
        <f t="shared" si="0"/>
        <v>0</v>
      </c>
    </row>
    <row r="48" ht="18.75" customHeight="1" spans="1:9">
      <c r="A48" s="175"/>
      <c r="B48" s="181"/>
      <c r="C48" s="174"/>
      <c r="D48" s="172"/>
      <c r="E48" s="172"/>
      <c r="F48" s="172"/>
      <c r="G48" s="172"/>
      <c r="H48" s="172"/>
      <c r="I48" s="174">
        <f t="shared" si="0"/>
        <v>0</v>
      </c>
    </row>
    <row r="49" ht="18.75" customHeight="1" spans="1:9">
      <c r="A49" s="175" t="s">
        <v>230</v>
      </c>
      <c r="B49" s="170" t="s">
        <v>231</v>
      </c>
      <c r="C49" s="174"/>
      <c r="D49" s="171">
        <f t="shared" ref="D49:H49" si="1">SUM(D6)</f>
        <v>0</v>
      </c>
      <c r="E49" s="171">
        <f t="shared" si="1"/>
        <v>0</v>
      </c>
      <c r="F49" s="171">
        <f t="shared" si="1"/>
        <v>0</v>
      </c>
      <c r="G49" s="171">
        <f t="shared" si="1"/>
        <v>0</v>
      </c>
      <c r="H49" s="171">
        <f t="shared" si="1"/>
        <v>0</v>
      </c>
      <c r="I49" s="174">
        <f t="shared" si="0"/>
        <v>0</v>
      </c>
    </row>
    <row r="50" ht="18.75" customHeight="1" spans="1:9">
      <c r="A50" s="169" t="s">
        <v>252</v>
      </c>
      <c r="B50" s="170" t="s">
        <v>253</v>
      </c>
      <c r="C50" s="174"/>
      <c r="D50" s="171">
        <f t="shared" ref="D50:H50" si="2">SUM(D7,D8,D9)</f>
        <v>0</v>
      </c>
      <c r="E50" s="171">
        <f t="shared" si="2"/>
        <v>0</v>
      </c>
      <c r="F50" s="171">
        <f t="shared" si="2"/>
        <v>0</v>
      </c>
      <c r="G50" s="171">
        <f t="shared" si="2"/>
        <v>0</v>
      </c>
      <c r="H50" s="171">
        <f t="shared" si="2"/>
        <v>0</v>
      </c>
      <c r="I50" s="174">
        <f t="shared" si="0"/>
        <v>0</v>
      </c>
    </row>
    <row r="51" ht="18.75" customHeight="1" spans="1:9">
      <c r="A51" s="175" t="s">
        <v>336</v>
      </c>
      <c r="B51" s="170" t="s">
        <v>337</v>
      </c>
      <c r="C51" s="174"/>
      <c r="D51" s="171">
        <f t="shared" ref="D51:H51" si="3">SUM(D10:D11)</f>
        <v>0</v>
      </c>
      <c r="E51" s="171">
        <f t="shared" si="3"/>
        <v>0</v>
      </c>
      <c r="F51" s="171">
        <f t="shared" si="3"/>
        <v>0</v>
      </c>
      <c r="G51" s="171">
        <f t="shared" si="3"/>
        <v>0</v>
      </c>
      <c r="H51" s="171">
        <f t="shared" si="3"/>
        <v>0</v>
      </c>
      <c r="I51" s="174">
        <f t="shared" si="0"/>
        <v>0</v>
      </c>
    </row>
    <row r="52" ht="18.75" customHeight="1" spans="1:9">
      <c r="A52" s="175" t="s">
        <v>366</v>
      </c>
      <c r="B52" s="170" t="s">
        <v>367</v>
      </c>
      <c r="C52" s="174">
        <v>5112</v>
      </c>
      <c r="D52" s="171">
        <f t="shared" ref="D52:H52" si="4">SUM(D12:D21)</f>
        <v>4795</v>
      </c>
      <c r="E52" s="171">
        <f t="shared" si="4"/>
        <v>0</v>
      </c>
      <c r="F52" s="171">
        <f t="shared" si="4"/>
        <v>317</v>
      </c>
      <c r="G52" s="171">
        <f t="shared" si="4"/>
        <v>0</v>
      </c>
      <c r="H52" s="171">
        <f t="shared" si="4"/>
        <v>0</v>
      </c>
      <c r="I52" s="174">
        <f t="shared" si="0"/>
        <v>0</v>
      </c>
    </row>
    <row r="53" ht="21" customHeight="1" spans="1:9">
      <c r="A53" s="169" t="s">
        <v>380</v>
      </c>
      <c r="B53" s="170" t="s">
        <v>381</v>
      </c>
      <c r="C53" s="174">
        <v>191</v>
      </c>
      <c r="D53" s="171">
        <f t="shared" ref="D53:H53" si="5">SUM(D22:D29)</f>
        <v>0</v>
      </c>
      <c r="E53" s="171">
        <f t="shared" si="5"/>
        <v>191</v>
      </c>
      <c r="F53" s="171">
        <f t="shared" si="5"/>
        <v>0</v>
      </c>
      <c r="G53" s="171">
        <f t="shared" si="5"/>
        <v>0</v>
      </c>
      <c r="H53" s="171">
        <f t="shared" si="5"/>
        <v>0</v>
      </c>
      <c r="I53" s="174">
        <f t="shared" si="0"/>
        <v>0</v>
      </c>
    </row>
    <row r="54" ht="21" customHeight="1" spans="1:9">
      <c r="A54" s="169" t="s">
        <v>398</v>
      </c>
      <c r="B54" s="170" t="s">
        <v>399</v>
      </c>
      <c r="C54" s="174"/>
      <c r="D54" s="171">
        <f t="shared" ref="D54:H54" si="6">SUM(D30:D37)</f>
        <v>0</v>
      </c>
      <c r="E54" s="171">
        <f t="shared" si="6"/>
        <v>0</v>
      </c>
      <c r="F54" s="171">
        <f t="shared" si="6"/>
        <v>0</v>
      </c>
      <c r="G54" s="171">
        <f t="shared" si="6"/>
        <v>0</v>
      </c>
      <c r="H54" s="171">
        <f t="shared" si="6"/>
        <v>0</v>
      </c>
      <c r="I54" s="174">
        <f t="shared" si="0"/>
        <v>0</v>
      </c>
    </row>
    <row r="55" ht="21" customHeight="1" spans="1:9">
      <c r="A55" s="169" t="s">
        <v>410</v>
      </c>
      <c r="B55" s="170" t="s">
        <v>411</v>
      </c>
      <c r="C55" s="174"/>
      <c r="D55" s="171">
        <f t="shared" ref="D55:H55" si="7">SUM(D38)</f>
        <v>0</v>
      </c>
      <c r="E55" s="171">
        <f t="shared" si="7"/>
        <v>0</v>
      </c>
      <c r="F55" s="171">
        <f t="shared" si="7"/>
        <v>0</v>
      </c>
      <c r="G55" s="171">
        <f t="shared" si="7"/>
        <v>0</v>
      </c>
      <c r="H55" s="171">
        <f t="shared" si="7"/>
        <v>0</v>
      </c>
      <c r="I55" s="174">
        <f t="shared" si="0"/>
        <v>0</v>
      </c>
    </row>
    <row r="56" ht="21" customHeight="1" spans="1:9">
      <c r="A56" s="169" t="s">
        <v>434</v>
      </c>
      <c r="B56" s="170" t="s">
        <v>435</v>
      </c>
      <c r="C56" s="174"/>
      <c r="D56" s="171"/>
      <c r="E56" s="171"/>
      <c r="F56" s="171"/>
      <c r="G56" s="171"/>
      <c r="H56" s="171"/>
      <c r="I56" s="174">
        <f t="shared" si="0"/>
        <v>0</v>
      </c>
    </row>
    <row r="57" ht="21" customHeight="1" spans="1:9">
      <c r="A57" s="169" t="s">
        <v>509</v>
      </c>
      <c r="B57" s="170" t="s">
        <v>464</v>
      </c>
      <c r="C57" s="174">
        <v>108</v>
      </c>
      <c r="D57" s="171">
        <f t="shared" ref="D57:H57" si="8">SUM(D39:D42)</f>
        <v>0</v>
      </c>
      <c r="E57" s="171">
        <f t="shared" si="8"/>
        <v>56</v>
      </c>
      <c r="F57" s="171">
        <f t="shared" si="8"/>
        <v>52</v>
      </c>
      <c r="G57" s="171">
        <f t="shared" si="8"/>
        <v>0</v>
      </c>
      <c r="H57" s="171">
        <f t="shared" si="8"/>
        <v>0</v>
      </c>
      <c r="I57" s="174">
        <f t="shared" si="0"/>
        <v>0</v>
      </c>
    </row>
    <row r="58" ht="21" customHeight="1" spans="1:9">
      <c r="A58" s="175" t="s">
        <v>513</v>
      </c>
      <c r="B58" s="170" t="s">
        <v>514</v>
      </c>
      <c r="C58" s="174">
        <v>6555</v>
      </c>
      <c r="D58" s="171">
        <f t="shared" ref="D58:H58" si="9">SUM(D43)</f>
        <v>6555</v>
      </c>
      <c r="E58" s="171">
        <f t="shared" si="9"/>
        <v>0</v>
      </c>
      <c r="F58" s="171">
        <f t="shared" si="9"/>
        <v>0</v>
      </c>
      <c r="G58" s="171">
        <f t="shared" si="9"/>
        <v>0</v>
      </c>
      <c r="H58" s="171">
        <f t="shared" si="9"/>
        <v>0</v>
      </c>
      <c r="I58" s="174">
        <f t="shared" si="0"/>
        <v>0</v>
      </c>
    </row>
    <row r="59" ht="21" customHeight="1" spans="1:9">
      <c r="A59" s="175" t="s">
        <v>517</v>
      </c>
      <c r="B59" s="170" t="s">
        <v>518</v>
      </c>
      <c r="C59" s="174"/>
      <c r="D59" s="171">
        <f t="shared" ref="D59:H59" si="10">SUM(D44)</f>
        <v>0</v>
      </c>
      <c r="E59" s="171">
        <f t="shared" si="10"/>
        <v>0</v>
      </c>
      <c r="F59" s="171">
        <f t="shared" si="10"/>
        <v>0</v>
      </c>
      <c r="G59" s="171">
        <f t="shared" si="10"/>
        <v>0</v>
      </c>
      <c r="H59" s="171">
        <f t="shared" si="10"/>
        <v>0</v>
      </c>
      <c r="I59" s="174">
        <f t="shared" si="0"/>
        <v>0</v>
      </c>
    </row>
    <row r="60" ht="21" customHeight="1" spans="1:9">
      <c r="A60" s="175" t="s">
        <v>3250</v>
      </c>
      <c r="B60" s="170" t="s">
        <v>3251</v>
      </c>
      <c r="C60" s="174"/>
      <c r="D60" s="171">
        <f t="shared" ref="D60:H60" si="11">SUM(D45:D46)</f>
        <v>0</v>
      </c>
      <c r="E60" s="171">
        <f t="shared" si="11"/>
        <v>0</v>
      </c>
      <c r="F60" s="171">
        <f t="shared" si="11"/>
        <v>0</v>
      </c>
      <c r="G60" s="171">
        <f t="shared" si="11"/>
        <v>0</v>
      </c>
      <c r="H60" s="171">
        <f t="shared" si="11"/>
        <v>0</v>
      </c>
      <c r="I60" s="174">
        <f t="shared" si="0"/>
        <v>0</v>
      </c>
    </row>
    <row r="61" ht="21" customHeight="1" spans="1:9">
      <c r="A61" s="175"/>
      <c r="B61" s="170"/>
      <c r="C61" s="174"/>
      <c r="D61" s="182"/>
      <c r="E61" s="182"/>
      <c r="F61" s="182"/>
      <c r="G61" s="182"/>
      <c r="H61" s="182"/>
      <c r="I61" s="174">
        <f t="shared" si="0"/>
        <v>0</v>
      </c>
    </row>
    <row r="62" ht="20.25" customHeight="1" spans="1:9">
      <c r="A62" s="183"/>
      <c r="B62" s="184" t="s">
        <v>521</v>
      </c>
      <c r="C62" s="174">
        <v>11966</v>
      </c>
      <c r="D62" s="171">
        <f t="shared" ref="D62:H62" si="12">SUM(D49:D60)</f>
        <v>11350</v>
      </c>
      <c r="E62" s="171">
        <f t="shared" si="12"/>
        <v>247</v>
      </c>
      <c r="F62" s="171">
        <f t="shared" si="12"/>
        <v>369</v>
      </c>
      <c r="G62" s="171">
        <f t="shared" si="12"/>
        <v>0</v>
      </c>
      <c r="H62" s="171">
        <f t="shared" si="12"/>
        <v>0</v>
      </c>
      <c r="I62" s="174">
        <f t="shared" si="0"/>
        <v>0</v>
      </c>
    </row>
  </sheetData>
  <mergeCells count="10">
    <mergeCell ref="A2:I2"/>
    <mergeCell ref="A4:A5"/>
    <mergeCell ref="B4:B5"/>
    <mergeCell ref="C4:C5"/>
    <mergeCell ref="D4:D5"/>
    <mergeCell ref="E4:E5"/>
    <mergeCell ref="F4:F5"/>
    <mergeCell ref="G4:G5"/>
    <mergeCell ref="H4:H5"/>
    <mergeCell ref="I4:I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7"/>
  <sheetViews>
    <sheetView workbookViewId="0">
      <selection activeCell="A21" sqref="A21"/>
    </sheetView>
  </sheetViews>
  <sheetFormatPr defaultColWidth="8.775" defaultRowHeight="14.25"/>
  <cols>
    <col min="1" max="1" width="117.216666666667" style="745" customWidth="1"/>
    <col min="2" max="16384" width="8.775" style="745"/>
  </cols>
  <sheetData>
    <row r="1" s="745" customFormat="1" ht="48.75" customHeight="1" spans="1:1">
      <c r="A1" s="748" t="s">
        <v>14</v>
      </c>
    </row>
    <row r="2" s="745" customFormat="1" ht="25.5" customHeight="1" spans="1:1">
      <c r="A2" s="748"/>
    </row>
    <row r="3" s="746" customFormat="1" ht="28.2" customHeight="1" spans="1:1">
      <c r="A3" s="749" t="s">
        <v>15</v>
      </c>
    </row>
    <row r="4" s="746" customFormat="1" ht="28.2" customHeight="1" spans="1:1">
      <c r="A4" s="749" t="s">
        <v>16</v>
      </c>
    </row>
    <row r="5" s="746" customFormat="1" ht="28.2" customHeight="1" spans="1:1">
      <c r="A5" s="749" t="s">
        <v>17</v>
      </c>
    </row>
    <row r="6" s="746" customFormat="1" ht="28.2" customHeight="1" spans="1:1">
      <c r="A6" s="749" t="s">
        <v>18</v>
      </c>
    </row>
    <row r="7" s="746" customFormat="1" ht="28.2" customHeight="1" spans="1:1">
      <c r="A7" s="749" t="s">
        <v>19</v>
      </c>
    </row>
    <row r="8" s="746" customFormat="1" ht="28.2" customHeight="1" spans="1:1">
      <c r="A8" s="749" t="s">
        <v>20</v>
      </c>
    </row>
    <row r="9" s="746" customFormat="1" ht="28.2" customHeight="1" spans="1:1">
      <c r="A9" s="749" t="s">
        <v>21</v>
      </c>
    </row>
    <row r="10" s="746" customFormat="1" ht="28.2" customHeight="1" spans="1:1">
      <c r="A10" s="749" t="s">
        <v>22</v>
      </c>
    </row>
    <row r="11" s="746" customFormat="1" ht="28.2" customHeight="1" spans="1:1">
      <c r="A11" s="749" t="s">
        <v>23</v>
      </c>
    </row>
    <row r="12" s="746" customFormat="1" ht="28.2" customHeight="1" spans="1:1">
      <c r="A12" s="749" t="s">
        <v>24</v>
      </c>
    </row>
    <row r="13" s="746" customFormat="1" ht="28.2" customHeight="1" spans="1:1">
      <c r="A13" s="749" t="s">
        <v>25</v>
      </c>
    </row>
    <row r="14" s="746" customFormat="1" ht="28.2" customHeight="1" spans="1:1">
      <c r="A14" s="749" t="s">
        <v>26</v>
      </c>
    </row>
    <row r="15" s="747" customFormat="1" ht="28.2" customHeight="1" spans="1:1">
      <c r="A15" s="749" t="s">
        <v>27</v>
      </c>
    </row>
    <row r="16" s="745" customFormat="1" ht="28.2" customHeight="1" spans="1:1">
      <c r="A16" s="749" t="s">
        <v>28</v>
      </c>
    </row>
    <row r="17" ht="28.2" customHeight="1" spans="1:1">
      <c r="A17" s="749" t="s">
        <v>29</v>
      </c>
    </row>
  </sheetData>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3"/>
  <sheetViews>
    <sheetView workbookViewId="0">
      <selection activeCell="K34" sqref="$A1:$XFD1048576"/>
    </sheetView>
  </sheetViews>
  <sheetFormatPr defaultColWidth="7.75" defaultRowHeight="13.5" customHeight="1"/>
  <cols>
    <col min="1" max="1" width="9.25" style="34" customWidth="1"/>
    <col min="2" max="2" width="33.75" style="34" customWidth="1"/>
    <col min="3" max="4" width="9.25" style="34" customWidth="1"/>
    <col min="5" max="5" width="10.75" style="34" customWidth="1"/>
    <col min="6" max="6" width="9.25" style="34" customWidth="1"/>
    <col min="7" max="7" width="36.375" style="34" customWidth="1"/>
    <col min="8" max="8" width="10.75" style="34" customWidth="1"/>
    <col min="9" max="15" width="11.375" style="34" customWidth="1"/>
    <col min="16" max="16" width="10.75" style="34" customWidth="1"/>
    <col min="17" max="16384" width="7.75" style="34"/>
  </cols>
  <sheetData>
    <row r="1" ht="14.25" customHeight="1" spans="1:16">
      <c r="A1" s="120" t="s">
        <v>3324</v>
      </c>
      <c r="B1" s="121"/>
      <c r="C1" s="122"/>
      <c r="D1" s="122"/>
      <c r="E1" s="122"/>
      <c r="F1" s="122"/>
      <c r="G1" s="122"/>
      <c r="H1" s="122"/>
      <c r="I1" s="147"/>
      <c r="J1" s="147"/>
      <c r="K1" s="147"/>
      <c r="L1" s="122"/>
      <c r="M1" s="147"/>
      <c r="N1" s="147"/>
      <c r="O1" s="147"/>
      <c r="P1" s="122"/>
    </row>
    <row r="2" ht="30" customHeight="1" spans="1:16">
      <c r="A2" s="123" t="s">
        <v>3325</v>
      </c>
      <c r="B2" s="123"/>
      <c r="C2" s="123"/>
      <c r="D2" s="123"/>
      <c r="E2" s="123"/>
      <c r="F2" s="123"/>
      <c r="G2" s="123"/>
      <c r="H2" s="123"/>
      <c r="I2" s="148"/>
      <c r="J2" s="148"/>
      <c r="K2" s="148"/>
      <c r="L2" s="123"/>
      <c r="M2" s="148"/>
      <c r="N2" s="148"/>
      <c r="O2" s="148"/>
      <c r="P2" s="123"/>
    </row>
    <row r="3" ht="21" customHeight="1" spans="1:16">
      <c r="A3" s="124"/>
      <c r="C3" s="125"/>
      <c r="D3" s="125"/>
      <c r="E3" s="125"/>
      <c r="F3" s="125"/>
      <c r="G3" s="125"/>
      <c r="H3" s="125"/>
      <c r="I3" s="147"/>
      <c r="J3" s="147"/>
      <c r="K3" s="147"/>
      <c r="L3" s="125"/>
      <c r="M3" s="147"/>
      <c r="N3" s="147"/>
      <c r="O3" s="149" t="s">
        <v>32</v>
      </c>
      <c r="P3" s="150"/>
    </row>
    <row r="4" ht="31.5" customHeight="1" spans="1:16">
      <c r="A4" s="126" t="s">
        <v>2366</v>
      </c>
      <c r="B4" s="127"/>
      <c r="C4" s="127"/>
      <c r="D4" s="127"/>
      <c r="E4" s="128"/>
      <c r="F4" s="129" t="s">
        <v>2367</v>
      </c>
      <c r="G4" s="129"/>
      <c r="H4" s="129"/>
      <c r="I4" s="129"/>
      <c r="J4" s="129"/>
      <c r="K4" s="129"/>
      <c r="L4" s="129"/>
      <c r="M4" s="129"/>
      <c r="N4" s="129"/>
      <c r="O4" s="129"/>
      <c r="P4" s="129"/>
    </row>
    <row r="5" ht="37.5" customHeight="1" spans="1:16">
      <c r="A5" s="130" t="s">
        <v>37</v>
      </c>
      <c r="B5" s="131" t="s">
        <v>33</v>
      </c>
      <c r="C5" s="130" t="s">
        <v>3326</v>
      </c>
      <c r="D5" s="130" t="s">
        <v>3327</v>
      </c>
      <c r="E5" s="132" t="s">
        <v>3328</v>
      </c>
      <c r="F5" s="132" t="s">
        <v>37</v>
      </c>
      <c r="G5" s="131" t="s">
        <v>33</v>
      </c>
      <c r="H5" s="133" t="s">
        <v>3329</v>
      </c>
      <c r="I5" s="151"/>
      <c r="J5" s="151"/>
      <c r="K5" s="152"/>
      <c r="L5" s="153" t="s">
        <v>3330</v>
      </c>
      <c r="M5" s="154"/>
      <c r="N5" s="154"/>
      <c r="O5" s="155"/>
      <c r="P5" s="132" t="s">
        <v>3328</v>
      </c>
    </row>
    <row r="6" ht="37.5" customHeight="1" spans="1:16">
      <c r="A6" s="134"/>
      <c r="B6" s="135"/>
      <c r="C6" s="134"/>
      <c r="D6" s="134"/>
      <c r="E6" s="136"/>
      <c r="F6" s="136"/>
      <c r="G6" s="135"/>
      <c r="H6" s="137" t="s">
        <v>2630</v>
      </c>
      <c r="I6" s="156" t="s">
        <v>3331</v>
      </c>
      <c r="J6" s="156" t="s">
        <v>3332</v>
      </c>
      <c r="K6" s="156" t="s">
        <v>464</v>
      </c>
      <c r="L6" s="137" t="s">
        <v>2630</v>
      </c>
      <c r="M6" s="156" t="s">
        <v>3331</v>
      </c>
      <c r="N6" s="156" t="s">
        <v>3332</v>
      </c>
      <c r="O6" s="156" t="s">
        <v>464</v>
      </c>
      <c r="P6" s="136"/>
    </row>
    <row r="7" ht="33" customHeight="1" spans="1:16">
      <c r="A7" s="138" t="s">
        <v>3333</v>
      </c>
      <c r="B7" s="138" t="s">
        <v>3334</v>
      </c>
      <c r="C7" s="139">
        <v>29</v>
      </c>
      <c r="D7" s="139">
        <v>50</v>
      </c>
      <c r="E7" s="140">
        <f t="shared" ref="E7:E11" si="0">IFERROR($D7/C7,)</f>
        <v>1.72413793103448</v>
      </c>
      <c r="F7" s="138" t="s">
        <v>3335</v>
      </c>
      <c r="G7" s="138" t="s">
        <v>3336</v>
      </c>
      <c r="H7" s="141">
        <f t="shared" ref="H7:H11" si="1">SUM(I7:K7)</f>
        <v>0</v>
      </c>
      <c r="I7" s="157"/>
      <c r="J7" s="157"/>
      <c r="K7" s="157"/>
      <c r="L7" s="141">
        <f t="shared" ref="L7:L11" si="2">SUM(M7:O7)</f>
        <v>0</v>
      </c>
      <c r="M7" s="157"/>
      <c r="N7" s="157"/>
      <c r="O7" s="157"/>
      <c r="P7" s="140">
        <f t="shared" ref="P7:P23" si="3">IFERROR($L7/H7,)</f>
        <v>0</v>
      </c>
    </row>
    <row r="8" ht="33" customHeight="1" spans="1:16">
      <c r="A8" s="138" t="s">
        <v>3337</v>
      </c>
      <c r="B8" s="138" t="s">
        <v>3338</v>
      </c>
      <c r="C8" s="139"/>
      <c r="D8" s="142"/>
      <c r="E8" s="143">
        <f t="shared" si="0"/>
        <v>0</v>
      </c>
      <c r="F8" s="138" t="s">
        <v>3339</v>
      </c>
      <c r="G8" s="138" t="s">
        <v>3340</v>
      </c>
      <c r="H8" s="141">
        <f t="shared" si="1"/>
        <v>102</v>
      </c>
      <c r="I8" s="157"/>
      <c r="J8" s="157">
        <v>102</v>
      </c>
      <c r="K8" s="157"/>
      <c r="L8" s="141">
        <f t="shared" si="2"/>
        <v>122</v>
      </c>
      <c r="M8" s="157"/>
      <c r="N8" s="157">
        <v>122</v>
      </c>
      <c r="O8" s="157"/>
      <c r="P8" s="143">
        <f t="shared" si="3"/>
        <v>1.19607843137255</v>
      </c>
    </row>
    <row r="9" ht="33" customHeight="1" spans="1:16">
      <c r="A9" s="138" t="s">
        <v>3341</v>
      </c>
      <c r="B9" s="138" t="s">
        <v>3342</v>
      </c>
      <c r="C9" s="139"/>
      <c r="D9" s="142"/>
      <c r="E9" s="143">
        <f t="shared" si="0"/>
        <v>0</v>
      </c>
      <c r="F9" s="138" t="s">
        <v>3343</v>
      </c>
      <c r="G9" s="138" t="s">
        <v>3344</v>
      </c>
      <c r="H9" s="141">
        <f t="shared" si="1"/>
        <v>0</v>
      </c>
      <c r="I9" s="157"/>
      <c r="J9" s="157"/>
      <c r="K9" s="157"/>
      <c r="L9" s="141">
        <f t="shared" si="2"/>
        <v>0</v>
      </c>
      <c r="M9" s="157"/>
      <c r="N9" s="157"/>
      <c r="O9" s="157"/>
      <c r="P9" s="143">
        <f t="shared" si="3"/>
        <v>0</v>
      </c>
    </row>
    <row r="10" ht="33" customHeight="1" spans="1:16">
      <c r="A10" s="138" t="s">
        <v>3345</v>
      </c>
      <c r="B10" s="138" t="s">
        <v>3346</v>
      </c>
      <c r="C10" s="139"/>
      <c r="D10" s="142"/>
      <c r="E10" s="143">
        <f t="shared" si="0"/>
        <v>0</v>
      </c>
      <c r="F10" s="138" t="s">
        <v>3347</v>
      </c>
      <c r="G10" s="138" t="s">
        <v>3348</v>
      </c>
      <c r="H10" s="141">
        <f t="shared" si="1"/>
        <v>0</v>
      </c>
      <c r="I10" s="157"/>
      <c r="J10" s="157"/>
      <c r="K10" s="157"/>
      <c r="L10" s="141">
        <f t="shared" si="2"/>
        <v>0</v>
      </c>
      <c r="M10" s="157"/>
      <c r="N10" s="157"/>
      <c r="O10" s="157"/>
      <c r="P10" s="143">
        <f t="shared" si="3"/>
        <v>0</v>
      </c>
    </row>
    <row r="11" ht="33" customHeight="1" spans="1:16">
      <c r="A11" s="138" t="s">
        <v>3349</v>
      </c>
      <c r="B11" s="138" t="s">
        <v>3350</v>
      </c>
      <c r="C11" s="139"/>
      <c r="D11" s="142"/>
      <c r="E11" s="143">
        <f t="shared" si="0"/>
        <v>0</v>
      </c>
      <c r="F11" s="138" t="s">
        <v>3351</v>
      </c>
      <c r="G11" s="138" t="s">
        <v>3352</v>
      </c>
      <c r="H11" s="141">
        <f t="shared" si="1"/>
        <v>0</v>
      </c>
      <c r="I11" s="157"/>
      <c r="J11" s="157"/>
      <c r="K11" s="157"/>
      <c r="L11" s="141">
        <f t="shared" si="2"/>
        <v>0</v>
      </c>
      <c r="M11" s="157"/>
      <c r="N11" s="157"/>
      <c r="O11" s="157"/>
      <c r="P11" s="143">
        <f t="shared" si="3"/>
        <v>0</v>
      </c>
    </row>
    <row r="12" ht="33" customHeight="1" spans="1:16">
      <c r="A12" s="138"/>
      <c r="B12" s="138"/>
      <c r="C12" s="144"/>
      <c r="D12" s="142"/>
      <c r="E12" s="143"/>
      <c r="F12" s="138"/>
      <c r="G12" s="138"/>
      <c r="H12" s="141"/>
      <c r="I12" s="157"/>
      <c r="J12" s="157"/>
      <c r="K12" s="157"/>
      <c r="L12" s="141"/>
      <c r="M12" s="157"/>
      <c r="N12" s="157"/>
      <c r="O12" s="157"/>
      <c r="P12" s="143">
        <f t="shared" si="3"/>
        <v>0</v>
      </c>
    </row>
    <row r="13" ht="33" customHeight="1" spans="1:16">
      <c r="A13" s="138"/>
      <c r="B13" s="145" t="s">
        <v>2368</v>
      </c>
      <c r="C13" s="141">
        <f>SUM(C7:C11)</f>
        <v>29</v>
      </c>
      <c r="D13" s="142">
        <f>SUM(D7:D11)</f>
        <v>50</v>
      </c>
      <c r="E13" s="143">
        <f t="shared" ref="E13:E20" si="4">IFERROR($D13/C13,)</f>
        <v>1.72413793103448</v>
      </c>
      <c r="F13" s="138"/>
      <c r="G13" s="145" t="s">
        <v>2369</v>
      </c>
      <c r="H13" s="141">
        <f>SUM(I13:K13)</f>
        <v>102</v>
      </c>
      <c r="I13" s="157">
        <f t="shared" ref="I13:K13" si="5">SUM(I7:I11)</f>
        <v>0</v>
      </c>
      <c r="J13" s="157">
        <f t="shared" si="5"/>
        <v>102</v>
      </c>
      <c r="K13" s="157">
        <f t="shared" si="5"/>
        <v>0</v>
      </c>
      <c r="L13" s="141">
        <f>SUM(M13:O13)</f>
        <v>122</v>
      </c>
      <c r="M13" s="157">
        <f t="shared" ref="M13:O13" si="6">SUM(M7:M11)</f>
        <v>0</v>
      </c>
      <c r="N13" s="157">
        <f t="shared" si="6"/>
        <v>122</v>
      </c>
      <c r="O13" s="157">
        <f t="shared" si="6"/>
        <v>0</v>
      </c>
      <c r="P13" s="143">
        <f t="shared" si="3"/>
        <v>1.19607843137255</v>
      </c>
    </row>
    <row r="14" ht="33" customHeight="1" spans="1:16">
      <c r="A14" s="138" t="s">
        <v>2370</v>
      </c>
      <c r="B14" s="138" t="s">
        <v>2371</v>
      </c>
      <c r="C14" s="141">
        <f>C15+C17+C19</f>
        <v>86</v>
      </c>
      <c r="D14" s="142">
        <f>D15+D17+D19</f>
        <v>72</v>
      </c>
      <c r="E14" s="143">
        <f t="shared" si="4"/>
        <v>0.837209302325581</v>
      </c>
      <c r="F14" s="138" t="s">
        <v>2372</v>
      </c>
      <c r="G14" s="138" t="s">
        <v>2373</v>
      </c>
      <c r="H14" s="141">
        <f>H15+H17+H19+H21</f>
        <v>13</v>
      </c>
      <c r="I14" s="158"/>
      <c r="J14" s="158"/>
      <c r="K14" s="158"/>
      <c r="L14" s="141">
        <f>L15+L17+L19+L21</f>
        <v>0</v>
      </c>
      <c r="M14" s="158"/>
      <c r="N14" s="158"/>
      <c r="O14" s="158"/>
      <c r="P14" s="143">
        <f t="shared" si="3"/>
        <v>0</v>
      </c>
    </row>
    <row r="15" ht="33" customHeight="1" spans="1:16">
      <c r="A15" s="138" t="s">
        <v>3353</v>
      </c>
      <c r="B15" s="138" t="s">
        <v>3354</v>
      </c>
      <c r="C15" s="141">
        <f t="shared" ref="C15:H15" si="7">C16</f>
        <v>71</v>
      </c>
      <c r="D15" s="142">
        <f t="shared" si="7"/>
        <v>71</v>
      </c>
      <c r="E15" s="143">
        <f t="shared" si="4"/>
        <v>1</v>
      </c>
      <c r="F15" s="138" t="s">
        <v>3355</v>
      </c>
      <c r="G15" s="138" t="s">
        <v>3356</v>
      </c>
      <c r="H15" s="141">
        <f t="shared" si="7"/>
        <v>0</v>
      </c>
      <c r="I15" s="158"/>
      <c r="J15" s="158"/>
      <c r="K15" s="158"/>
      <c r="L15" s="141">
        <f t="shared" ref="L15:O15" si="8">L16</f>
        <v>0</v>
      </c>
      <c r="M15" s="158">
        <f t="shared" si="8"/>
        <v>0</v>
      </c>
      <c r="N15" s="158">
        <f t="shared" si="8"/>
        <v>0</v>
      </c>
      <c r="O15" s="158">
        <f t="shared" si="8"/>
        <v>0</v>
      </c>
      <c r="P15" s="143">
        <f t="shared" si="3"/>
        <v>0</v>
      </c>
    </row>
    <row r="16" ht="33" customHeight="1" spans="1:16">
      <c r="A16" s="138" t="s">
        <v>3357</v>
      </c>
      <c r="B16" s="138" t="s">
        <v>3354</v>
      </c>
      <c r="C16" s="141">
        <v>71</v>
      </c>
      <c r="D16" s="142">
        <v>71</v>
      </c>
      <c r="E16" s="143">
        <f t="shared" si="4"/>
        <v>1</v>
      </c>
      <c r="F16" s="138" t="s">
        <v>3358</v>
      </c>
      <c r="G16" s="138" t="s">
        <v>3359</v>
      </c>
      <c r="H16" s="139"/>
      <c r="I16" s="158"/>
      <c r="J16" s="158"/>
      <c r="K16" s="158"/>
      <c r="L16" s="139"/>
      <c r="M16" s="158"/>
      <c r="N16" s="158"/>
      <c r="O16" s="158"/>
      <c r="P16" s="143">
        <f t="shared" si="3"/>
        <v>0</v>
      </c>
    </row>
    <row r="17" ht="33" customHeight="1" spans="1:16">
      <c r="A17" s="138" t="s">
        <v>2501</v>
      </c>
      <c r="B17" s="138" t="s">
        <v>2502</v>
      </c>
      <c r="C17" s="141">
        <f t="shared" ref="C17:H17" si="9">C18</f>
        <v>0</v>
      </c>
      <c r="D17" s="142">
        <f t="shared" si="9"/>
        <v>0</v>
      </c>
      <c r="E17" s="143">
        <f t="shared" si="4"/>
        <v>0</v>
      </c>
      <c r="F17" s="138" t="s">
        <v>2512</v>
      </c>
      <c r="G17" s="138" t="s">
        <v>2513</v>
      </c>
      <c r="H17" s="141">
        <f t="shared" si="9"/>
        <v>0</v>
      </c>
      <c r="I17" s="158"/>
      <c r="J17" s="158"/>
      <c r="K17" s="158"/>
      <c r="L17" s="141">
        <f t="shared" ref="L17:O17" si="10">L18</f>
        <v>0</v>
      </c>
      <c r="M17" s="158">
        <f t="shared" si="10"/>
        <v>0</v>
      </c>
      <c r="N17" s="158">
        <f t="shared" si="10"/>
        <v>0</v>
      </c>
      <c r="O17" s="158">
        <f t="shared" si="10"/>
        <v>0</v>
      </c>
      <c r="P17" s="143">
        <f t="shared" si="3"/>
        <v>0</v>
      </c>
    </row>
    <row r="18" ht="33" customHeight="1" spans="1:16">
      <c r="A18" s="138" t="s">
        <v>3360</v>
      </c>
      <c r="B18" s="138" t="s">
        <v>3361</v>
      </c>
      <c r="C18" s="139"/>
      <c r="D18" s="142"/>
      <c r="E18" s="143">
        <f t="shared" si="4"/>
        <v>0</v>
      </c>
      <c r="F18" s="138" t="s">
        <v>3362</v>
      </c>
      <c r="G18" s="138" t="s">
        <v>3363</v>
      </c>
      <c r="H18" s="139"/>
      <c r="I18" s="158"/>
      <c r="J18" s="158"/>
      <c r="K18" s="158"/>
      <c r="L18" s="139"/>
      <c r="M18" s="158"/>
      <c r="N18" s="158"/>
      <c r="O18" s="158"/>
      <c r="P18" s="143">
        <f t="shared" si="3"/>
        <v>0</v>
      </c>
    </row>
    <row r="19" ht="33" customHeight="1" spans="1:16">
      <c r="A19" s="138" t="s">
        <v>2510</v>
      </c>
      <c r="B19" s="138" t="s">
        <v>2511</v>
      </c>
      <c r="C19" s="141">
        <f t="shared" ref="C19:H19" si="11">C20</f>
        <v>15</v>
      </c>
      <c r="D19" s="142">
        <f t="shared" si="11"/>
        <v>1</v>
      </c>
      <c r="E19" s="143">
        <f t="shared" si="4"/>
        <v>0.0666666666666667</v>
      </c>
      <c r="F19" s="138" t="s">
        <v>2520</v>
      </c>
      <c r="G19" s="138" t="s">
        <v>2521</v>
      </c>
      <c r="H19" s="141">
        <f t="shared" si="11"/>
        <v>12</v>
      </c>
      <c r="I19" s="158"/>
      <c r="J19" s="158"/>
      <c r="K19" s="158"/>
      <c r="L19" s="141">
        <f t="shared" ref="L19:N19" si="12">L20</f>
        <v>0</v>
      </c>
      <c r="M19" s="158">
        <f t="shared" si="12"/>
        <v>0</v>
      </c>
      <c r="N19" s="158">
        <f t="shared" si="12"/>
        <v>0</v>
      </c>
      <c r="O19" s="158"/>
      <c r="P19" s="143">
        <f t="shared" si="3"/>
        <v>0</v>
      </c>
    </row>
    <row r="20" ht="33" customHeight="1" spans="1:16">
      <c r="A20" s="138" t="s">
        <v>3364</v>
      </c>
      <c r="B20" s="138" t="s">
        <v>3365</v>
      </c>
      <c r="C20" s="139">
        <v>15</v>
      </c>
      <c r="D20" s="142">
        <f>H22</f>
        <v>1</v>
      </c>
      <c r="E20" s="143">
        <f t="shared" si="4"/>
        <v>0.0666666666666667</v>
      </c>
      <c r="F20" s="138" t="s">
        <v>3366</v>
      </c>
      <c r="G20" s="138" t="s">
        <v>3367</v>
      </c>
      <c r="H20" s="139">
        <v>12</v>
      </c>
      <c r="I20" s="158"/>
      <c r="J20" s="158"/>
      <c r="K20" s="158"/>
      <c r="L20" s="139"/>
      <c r="M20" s="158"/>
      <c r="N20" s="158"/>
      <c r="O20" s="158"/>
      <c r="P20" s="143">
        <f t="shared" si="3"/>
        <v>0</v>
      </c>
    </row>
    <row r="21" ht="33" customHeight="1" spans="1:16">
      <c r="A21" s="138"/>
      <c r="B21" s="138"/>
      <c r="C21" s="144"/>
      <c r="D21" s="142"/>
      <c r="E21" s="143"/>
      <c r="F21" s="138" t="s">
        <v>2524</v>
      </c>
      <c r="G21" s="138" t="s">
        <v>2525</v>
      </c>
      <c r="H21" s="141">
        <f t="shared" ref="H21:N21" si="13">H22</f>
        <v>1</v>
      </c>
      <c r="I21" s="158"/>
      <c r="J21" s="158"/>
      <c r="K21" s="158"/>
      <c r="L21" s="141">
        <f t="shared" si="13"/>
        <v>0</v>
      </c>
      <c r="M21" s="158">
        <f t="shared" si="13"/>
        <v>0</v>
      </c>
      <c r="N21" s="158">
        <f t="shared" si="13"/>
        <v>0</v>
      </c>
      <c r="O21" s="158"/>
      <c r="P21" s="143">
        <f t="shared" si="3"/>
        <v>0</v>
      </c>
    </row>
    <row r="22" ht="33" customHeight="1" spans="1:16">
      <c r="A22" s="138"/>
      <c r="B22" s="138"/>
      <c r="C22" s="144"/>
      <c r="D22" s="142"/>
      <c r="E22" s="143"/>
      <c r="F22" s="138" t="s">
        <v>3368</v>
      </c>
      <c r="G22" s="138" t="s">
        <v>3369</v>
      </c>
      <c r="H22" s="139">
        <v>1</v>
      </c>
      <c r="I22" s="158"/>
      <c r="J22" s="158"/>
      <c r="K22" s="158"/>
      <c r="L22" s="139"/>
      <c r="M22" s="158"/>
      <c r="N22" s="158"/>
      <c r="O22" s="158"/>
      <c r="P22" s="143">
        <f t="shared" si="3"/>
        <v>0</v>
      </c>
    </row>
    <row r="23" ht="33" customHeight="1" spans="1:16">
      <c r="A23" s="138"/>
      <c r="B23" s="146" t="s">
        <v>3370</v>
      </c>
      <c r="C23" s="141">
        <f>SUM(C13,C14)</f>
        <v>115</v>
      </c>
      <c r="D23" s="142">
        <f>SUM(D13,D14)</f>
        <v>122</v>
      </c>
      <c r="E23" s="143">
        <f>IFERROR($D23/C23,)</f>
        <v>1.06086956521739</v>
      </c>
      <c r="F23" s="138"/>
      <c r="G23" s="146" t="s">
        <v>3371</v>
      </c>
      <c r="H23" s="141">
        <f>SUM(H13:H14)</f>
        <v>115</v>
      </c>
      <c r="I23" s="158"/>
      <c r="J23" s="158"/>
      <c r="K23" s="158"/>
      <c r="L23" s="141">
        <f>SUM(L13:L14)</f>
        <v>122</v>
      </c>
      <c r="M23" s="158"/>
      <c r="N23" s="158"/>
      <c r="O23" s="158"/>
      <c r="P23" s="143">
        <f t="shared" si="3"/>
        <v>1.06086956521739</v>
      </c>
    </row>
  </sheetData>
  <mergeCells count="14">
    <mergeCell ref="A2:P2"/>
    <mergeCell ref="O3:P3"/>
    <mergeCell ref="A4:E4"/>
    <mergeCell ref="F4:P4"/>
    <mergeCell ref="H5:K5"/>
    <mergeCell ref="L5:O5"/>
    <mergeCell ref="A5:A6"/>
    <mergeCell ref="B5:B6"/>
    <mergeCell ref="C5:C6"/>
    <mergeCell ref="D5:D6"/>
    <mergeCell ref="E5:E6"/>
    <mergeCell ref="F5:F6"/>
    <mergeCell ref="G5:G6"/>
    <mergeCell ref="P5:P6"/>
  </mergeCells>
  <pageMargins left="0.75" right="0.75" top="1" bottom="1" header="0.5" footer="0.5"/>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I28" sqref="$A1:$XFD1048576"/>
    </sheetView>
  </sheetViews>
  <sheetFormatPr defaultColWidth="7.75" defaultRowHeight="13.5" customHeight="1" outlineLevelRow="5" outlineLevelCol="6"/>
  <cols>
    <col min="1" max="1" width="11.125" style="34" customWidth="1"/>
    <col min="2" max="2" width="30.375" style="34" customWidth="1"/>
    <col min="3" max="7" width="12.125" style="34" customWidth="1"/>
    <col min="8" max="16384" width="7.75" style="34"/>
  </cols>
  <sheetData>
    <row r="1" customHeight="1" spans="1:7">
      <c r="A1" s="105" t="s">
        <v>3372</v>
      </c>
      <c r="B1" s="106"/>
      <c r="C1" s="106"/>
      <c r="D1" s="106"/>
      <c r="E1" s="106"/>
      <c r="F1" s="106"/>
      <c r="G1" s="106"/>
    </row>
    <row r="2" ht="35.25" customHeight="1" spans="1:7">
      <c r="A2" s="107" t="s">
        <v>3373</v>
      </c>
      <c r="B2" s="107"/>
      <c r="C2" s="107"/>
      <c r="D2" s="107"/>
      <c r="E2" s="107"/>
      <c r="F2" s="107"/>
      <c r="G2" s="107"/>
    </row>
    <row r="3" ht="21" customHeight="1" spans="2:7">
      <c r="B3" s="108"/>
      <c r="C3" s="108"/>
      <c r="D3" s="108"/>
      <c r="E3" s="108"/>
      <c r="F3" s="108"/>
      <c r="G3" s="109" t="s">
        <v>32</v>
      </c>
    </row>
    <row r="4" ht="33.75" customHeight="1" spans="1:7">
      <c r="A4" s="110" t="s">
        <v>37</v>
      </c>
      <c r="B4" s="110" t="s">
        <v>3374</v>
      </c>
      <c r="C4" s="111" t="s">
        <v>3326</v>
      </c>
      <c r="D4" s="112" t="s">
        <v>3330</v>
      </c>
      <c r="E4" s="112"/>
      <c r="F4" s="112"/>
      <c r="G4" s="112"/>
    </row>
    <row r="5" ht="33.75" customHeight="1" spans="1:7">
      <c r="A5" s="113"/>
      <c r="B5" s="113"/>
      <c r="C5" s="114"/>
      <c r="D5" s="113" t="s">
        <v>2615</v>
      </c>
      <c r="E5" s="113" t="s">
        <v>2617</v>
      </c>
      <c r="F5" s="113" t="s">
        <v>2618</v>
      </c>
      <c r="G5" s="113" t="s">
        <v>2619</v>
      </c>
    </row>
    <row r="6" ht="22.5" customHeight="1" spans="1:7">
      <c r="A6" s="115" t="s">
        <v>3357</v>
      </c>
      <c r="B6" s="116" t="s">
        <v>3354</v>
      </c>
      <c r="C6" s="117">
        <v>71</v>
      </c>
      <c r="D6" s="118">
        <f>SUM(E6:G6)</f>
        <v>71</v>
      </c>
      <c r="E6" s="75"/>
      <c r="F6" s="119"/>
      <c r="G6" s="119">
        <v>71</v>
      </c>
    </row>
  </sheetData>
  <mergeCells count="5">
    <mergeCell ref="A2:G2"/>
    <mergeCell ref="D4:G4"/>
    <mergeCell ref="A4:A5"/>
    <mergeCell ref="B4:B5"/>
    <mergeCell ref="C4:C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3"/>
  <sheetViews>
    <sheetView topLeftCell="A2" workbookViewId="0">
      <selection activeCell="I25" sqref="I25"/>
    </sheetView>
  </sheetViews>
  <sheetFormatPr defaultColWidth="7.75" defaultRowHeight="13.5" customHeight="1" outlineLevelCol="3"/>
  <cols>
    <col min="1" max="1" width="11.75" style="34" customWidth="1"/>
    <col min="2" max="2" width="39" style="34" customWidth="1"/>
    <col min="3" max="4" width="14.25" style="34" customWidth="1"/>
    <col min="5" max="16384" width="7.75" style="34"/>
  </cols>
  <sheetData>
    <row r="1" customHeight="1" spans="1:4">
      <c r="A1" s="85" t="s">
        <v>3375</v>
      </c>
      <c r="B1" s="86"/>
      <c r="C1" s="86"/>
      <c r="D1" s="86"/>
    </row>
    <row r="2" ht="35.25" customHeight="1" spans="1:4">
      <c r="A2" s="87" t="s">
        <v>3373</v>
      </c>
      <c r="B2" s="87"/>
      <c r="C2" s="87"/>
      <c r="D2" s="87"/>
    </row>
    <row r="3" ht="21" customHeight="1" spans="2:4">
      <c r="B3" s="88"/>
      <c r="C3" s="88"/>
      <c r="D3" s="89" t="s">
        <v>32</v>
      </c>
    </row>
    <row r="4" ht="33.75" customHeight="1" spans="1:4">
      <c r="A4" s="90" t="s">
        <v>37</v>
      </c>
      <c r="B4" s="90" t="s">
        <v>3374</v>
      </c>
      <c r="C4" s="91" t="s">
        <v>3329</v>
      </c>
      <c r="D4" s="91" t="s">
        <v>3330</v>
      </c>
    </row>
    <row r="5" ht="15.75" customHeight="1" spans="1:4">
      <c r="A5" s="92" t="s">
        <v>3376</v>
      </c>
      <c r="B5" s="92" t="s">
        <v>3377</v>
      </c>
      <c r="C5" s="93"/>
      <c r="D5" s="93"/>
    </row>
    <row r="6" ht="15.75" customHeight="1" spans="1:4">
      <c r="A6" s="92" t="s">
        <v>3378</v>
      </c>
      <c r="B6" s="92" t="s">
        <v>3379</v>
      </c>
      <c r="C6" s="93"/>
      <c r="D6" s="93"/>
    </row>
    <row r="7" ht="15.75" customHeight="1" spans="1:4">
      <c r="A7" s="92" t="s">
        <v>3380</v>
      </c>
      <c r="B7" s="92" t="s">
        <v>3381</v>
      </c>
      <c r="C7" s="93"/>
      <c r="D7" s="93"/>
    </row>
    <row r="8" ht="15.75" customHeight="1" spans="1:4">
      <c r="A8" s="92" t="s">
        <v>3382</v>
      </c>
      <c r="B8" s="92" t="s">
        <v>3383</v>
      </c>
      <c r="C8" s="93"/>
      <c r="D8" s="93"/>
    </row>
    <row r="9" ht="15.75" customHeight="1" spans="1:4">
      <c r="A9" s="92" t="s">
        <v>3384</v>
      </c>
      <c r="B9" s="92" t="s">
        <v>3385</v>
      </c>
      <c r="C9" s="93"/>
      <c r="D9" s="93"/>
    </row>
    <row r="10" ht="15.75" customHeight="1" spans="1:4">
      <c r="A10" s="92" t="s">
        <v>3386</v>
      </c>
      <c r="B10" s="92" t="s">
        <v>3387</v>
      </c>
      <c r="C10" s="93"/>
      <c r="D10" s="93"/>
    </row>
    <row r="11" ht="15.75" customHeight="1" spans="1:4">
      <c r="A11" s="92" t="s">
        <v>3388</v>
      </c>
      <c r="B11" s="92" t="s">
        <v>3389</v>
      </c>
      <c r="C11" s="93"/>
      <c r="D11" s="93"/>
    </row>
    <row r="12" ht="15.75" customHeight="1" spans="1:4">
      <c r="A12" s="92" t="s">
        <v>3390</v>
      </c>
      <c r="B12" s="92" t="s">
        <v>3391</v>
      </c>
      <c r="C12" s="93"/>
      <c r="D12" s="93"/>
    </row>
    <row r="13" ht="15.75" customHeight="1" spans="1:4">
      <c r="A13" s="92" t="s">
        <v>3392</v>
      </c>
      <c r="B13" s="92" t="s">
        <v>3393</v>
      </c>
      <c r="C13" s="93"/>
      <c r="D13" s="93"/>
    </row>
    <row r="14" ht="15.75" customHeight="1" spans="1:4">
      <c r="A14" s="92" t="s">
        <v>3394</v>
      </c>
      <c r="B14" s="92" t="s">
        <v>3395</v>
      </c>
      <c r="C14" s="93"/>
      <c r="D14" s="93"/>
    </row>
    <row r="15" ht="15.75" customHeight="1" spans="1:4">
      <c r="A15" s="92" t="s">
        <v>3396</v>
      </c>
      <c r="B15" s="92" t="s">
        <v>3397</v>
      </c>
      <c r="C15" s="93"/>
      <c r="D15" s="93"/>
    </row>
    <row r="16" ht="15.75" customHeight="1" spans="1:4">
      <c r="A16" s="92" t="s">
        <v>3398</v>
      </c>
      <c r="B16" s="92" t="s">
        <v>3399</v>
      </c>
      <c r="C16" s="93"/>
      <c r="D16" s="93"/>
    </row>
    <row r="17" ht="15.75" customHeight="1" spans="1:4">
      <c r="A17" s="92" t="s">
        <v>3400</v>
      </c>
      <c r="B17" s="92" t="s">
        <v>3401</v>
      </c>
      <c r="C17" s="93"/>
      <c r="D17" s="93"/>
    </row>
    <row r="18" ht="15.75" customHeight="1" spans="1:4">
      <c r="A18" s="92" t="s">
        <v>3402</v>
      </c>
      <c r="B18" s="92" t="s">
        <v>3403</v>
      </c>
      <c r="C18" s="93"/>
      <c r="D18" s="93"/>
    </row>
    <row r="19" ht="15.75" customHeight="1" spans="1:4">
      <c r="A19" s="92" t="s">
        <v>3404</v>
      </c>
      <c r="B19" s="92" t="s">
        <v>3405</v>
      </c>
      <c r="C19" s="93"/>
      <c r="D19" s="93"/>
    </row>
    <row r="20" ht="15.75" customHeight="1" spans="1:4">
      <c r="A20" s="92" t="s">
        <v>3406</v>
      </c>
      <c r="B20" s="92" t="s">
        <v>3407</v>
      </c>
      <c r="C20" s="93"/>
      <c r="D20" s="93"/>
    </row>
    <row r="21" ht="15.75" customHeight="1" spans="1:4">
      <c r="A21" s="92" t="s">
        <v>3408</v>
      </c>
      <c r="B21" s="92" t="s">
        <v>3409</v>
      </c>
      <c r="C21" s="93"/>
      <c r="D21" s="93"/>
    </row>
    <row r="22" ht="15.75" customHeight="1" spans="1:4">
      <c r="A22" s="92" t="s">
        <v>3410</v>
      </c>
      <c r="B22" s="92" t="s">
        <v>3411</v>
      </c>
      <c r="C22" s="93"/>
      <c r="D22" s="93"/>
    </row>
    <row r="23" ht="15.75" customHeight="1" spans="1:4">
      <c r="A23" s="92" t="s">
        <v>3412</v>
      </c>
      <c r="B23" s="92" t="s">
        <v>3413</v>
      </c>
      <c r="C23" s="93"/>
      <c r="D23" s="93"/>
    </row>
    <row r="24" ht="15.75" customHeight="1" spans="1:4">
      <c r="A24" s="92" t="s">
        <v>3414</v>
      </c>
      <c r="B24" s="92" t="s">
        <v>3415</v>
      </c>
      <c r="C24" s="93"/>
      <c r="D24" s="93"/>
    </row>
    <row r="25" ht="15.75" customHeight="1" spans="1:4">
      <c r="A25" s="92" t="s">
        <v>3416</v>
      </c>
      <c r="B25" s="92" t="s">
        <v>3417</v>
      </c>
      <c r="C25" s="93"/>
      <c r="D25" s="93"/>
    </row>
    <row r="26" ht="15.75" customHeight="1" spans="1:4">
      <c r="A26" s="92" t="s">
        <v>3418</v>
      </c>
      <c r="B26" s="92" t="s">
        <v>3419</v>
      </c>
      <c r="C26" s="93"/>
      <c r="D26" s="93"/>
    </row>
    <row r="27" ht="15.75" customHeight="1" spans="1:4">
      <c r="A27" s="92" t="s">
        <v>3420</v>
      </c>
      <c r="B27" s="92" t="s">
        <v>3421</v>
      </c>
      <c r="C27" s="93"/>
      <c r="D27" s="93"/>
    </row>
    <row r="28" ht="15.75" customHeight="1" spans="1:4">
      <c r="A28" s="92" t="s">
        <v>3422</v>
      </c>
      <c r="B28" s="92" t="s">
        <v>3423</v>
      </c>
      <c r="C28" s="93"/>
      <c r="D28" s="93"/>
    </row>
    <row r="29" ht="15.75" customHeight="1" spans="1:4">
      <c r="A29" s="92" t="s">
        <v>3424</v>
      </c>
      <c r="B29" s="92" t="s">
        <v>3425</v>
      </c>
      <c r="C29" s="93"/>
      <c r="D29" s="93"/>
    </row>
    <row r="30" ht="15.75" customHeight="1" spans="1:4">
      <c r="A30" s="92" t="s">
        <v>3426</v>
      </c>
      <c r="B30" s="92" t="s">
        <v>3427</v>
      </c>
      <c r="C30" s="93"/>
      <c r="D30" s="93"/>
    </row>
    <row r="31" ht="15.75" customHeight="1" spans="1:4">
      <c r="A31" s="92" t="s">
        <v>3428</v>
      </c>
      <c r="B31" s="92" t="s">
        <v>3429</v>
      </c>
      <c r="C31" s="93"/>
      <c r="D31" s="93"/>
    </row>
    <row r="32" ht="15.75" customHeight="1" spans="1:4">
      <c r="A32" s="92" t="s">
        <v>3430</v>
      </c>
      <c r="B32" s="92" t="s">
        <v>3431</v>
      </c>
      <c r="C32" s="93"/>
      <c r="D32" s="93"/>
    </row>
    <row r="33" ht="15.75" customHeight="1" spans="1:4">
      <c r="A33" s="92" t="s">
        <v>3432</v>
      </c>
      <c r="B33" s="92" t="s">
        <v>3433</v>
      </c>
      <c r="C33" s="93"/>
      <c r="D33" s="93"/>
    </row>
    <row r="34" ht="15.75" customHeight="1" spans="1:4">
      <c r="A34" s="92" t="s">
        <v>3434</v>
      </c>
      <c r="B34" s="92" t="s">
        <v>3435</v>
      </c>
      <c r="C34" s="93">
        <v>29</v>
      </c>
      <c r="D34" s="93">
        <v>50</v>
      </c>
    </row>
    <row r="35" ht="15.75" customHeight="1" spans="1:4">
      <c r="A35" s="92" t="s">
        <v>3436</v>
      </c>
      <c r="B35" s="92" t="s">
        <v>3437</v>
      </c>
      <c r="C35" s="93"/>
      <c r="D35" s="93"/>
    </row>
    <row r="36" ht="15.75" customHeight="1" spans="1:4">
      <c r="A36" s="92" t="s">
        <v>3438</v>
      </c>
      <c r="B36" s="92" t="s">
        <v>3439</v>
      </c>
      <c r="C36" s="93"/>
      <c r="D36" s="93"/>
    </row>
    <row r="37" ht="15.75" customHeight="1" spans="1:4">
      <c r="A37" s="92" t="s">
        <v>3440</v>
      </c>
      <c r="B37" s="92" t="s">
        <v>3441</v>
      </c>
      <c r="C37" s="93"/>
      <c r="D37" s="93"/>
    </row>
    <row r="38" ht="15.75" customHeight="1" spans="1:4">
      <c r="A38" s="92" t="s">
        <v>3442</v>
      </c>
      <c r="B38" s="92" t="s">
        <v>3443</v>
      </c>
      <c r="C38" s="93"/>
      <c r="D38" s="93"/>
    </row>
    <row r="39" ht="15.75" customHeight="1" spans="1:4">
      <c r="A39" s="92" t="s">
        <v>3444</v>
      </c>
      <c r="B39" s="92" t="s">
        <v>3445</v>
      </c>
      <c r="C39" s="93"/>
      <c r="D39" s="93"/>
    </row>
    <row r="40" ht="15.75" customHeight="1" spans="1:4">
      <c r="A40" s="92" t="s">
        <v>3446</v>
      </c>
      <c r="B40" s="92" t="s">
        <v>3447</v>
      </c>
      <c r="C40" s="93"/>
      <c r="D40" s="93"/>
    </row>
    <row r="41" ht="15.75" customHeight="1" spans="1:4">
      <c r="A41" s="92" t="s">
        <v>3448</v>
      </c>
      <c r="B41" s="92" t="s">
        <v>3449</v>
      </c>
      <c r="C41" s="93"/>
      <c r="D41" s="93"/>
    </row>
    <row r="42" ht="15.75" customHeight="1" spans="1:4">
      <c r="A42" s="92" t="s">
        <v>3450</v>
      </c>
      <c r="B42" s="92" t="s">
        <v>3451</v>
      </c>
      <c r="C42" s="93"/>
      <c r="D42" s="93"/>
    </row>
    <row r="43" ht="15.75" customHeight="1" spans="1:4">
      <c r="A43" s="92" t="s">
        <v>3452</v>
      </c>
      <c r="B43" s="92" t="s">
        <v>3453</v>
      </c>
      <c r="C43" s="93"/>
      <c r="D43" s="93"/>
    </row>
    <row r="44" ht="15.75" customHeight="1" spans="1:4">
      <c r="A44" s="92" t="s">
        <v>3454</v>
      </c>
      <c r="B44" s="92" t="s">
        <v>3455</v>
      </c>
      <c r="C44" s="93"/>
      <c r="D44" s="93"/>
    </row>
    <row r="45" ht="15.75" customHeight="1" spans="1:4">
      <c r="A45" s="92" t="s">
        <v>3456</v>
      </c>
      <c r="B45" s="92" t="s">
        <v>3457</v>
      </c>
      <c r="C45" s="93"/>
      <c r="D45" s="93"/>
    </row>
    <row r="46" ht="15.75" customHeight="1" spans="1:4">
      <c r="A46" s="92" t="s">
        <v>3349</v>
      </c>
      <c r="B46" s="92" t="s">
        <v>3458</v>
      </c>
      <c r="C46" s="93"/>
      <c r="D46" s="93"/>
    </row>
    <row r="47" ht="15.75" customHeight="1" spans="1:4">
      <c r="A47" s="94"/>
      <c r="B47" s="95"/>
      <c r="C47" s="93"/>
      <c r="D47" s="93"/>
    </row>
    <row r="48" ht="15.75" customHeight="1" spans="1:4">
      <c r="A48" s="96"/>
      <c r="B48" s="97"/>
      <c r="C48" s="93"/>
      <c r="D48" s="93"/>
    </row>
    <row r="49" ht="15.75" customHeight="1" spans="1:4">
      <c r="A49" s="98"/>
      <c r="B49" s="99"/>
      <c r="C49" s="93"/>
      <c r="D49" s="93"/>
    </row>
    <row r="50" ht="15.75" customHeight="1" spans="1:4">
      <c r="A50" s="100"/>
      <c r="B50" s="101"/>
      <c r="C50" s="93"/>
      <c r="D50" s="93"/>
    </row>
    <row r="51" ht="15.75" customHeight="1" spans="1:4">
      <c r="A51" s="102"/>
      <c r="B51" s="103"/>
      <c r="C51" s="93"/>
      <c r="D51" s="93"/>
    </row>
    <row r="52" ht="15.75" customHeight="1" spans="1:4">
      <c r="A52" s="92" t="s">
        <v>3360</v>
      </c>
      <c r="B52" s="92" t="s">
        <v>3361</v>
      </c>
      <c r="C52" s="93"/>
      <c r="D52" s="93"/>
    </row>
    <row r="53" ht="15.75" customHeight="1" spans="1:4">
      <c r="A53" s="92" t="s">
        <v>3364</v>
      </c>
      <c r="B53" s="92" t="s">
        <v>3365</v>
      </c>
      <c r="C53" s="93">
        <v>15</v>
      </c>
      <c r="D53" s="104">
        <v>1</v>
      </c>
    </row>
  </sheetData>
  <mergeCells count="1">
    <mergeCell ref="A2:D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showZeros="0" workbookViewId="0">
      <selection activeCell="D6" sqref="D6"/>
    </sheetView>
  </sheetViews>
  <sheetFormatPr defaultColWidth="8" defaultRowHeight="15" customHeight="1" outlineLevelRow="5" outlineLevelCol="6"/>
  <cols>
    <col min="1" max="1" width="9.625" style="34" customWidth="1"/>
    <col min="2" max="2" width="22.375" style="34" customWidth="1"/>
    <col min="3" max="3" width="12.125" style="34" customWidth="1"/>
    <col min="4" max="4" width="9.625" style="34" customWidth="1"/>
    <col min="5" max="5" width="8.875" style="34" customWidth="1"/>
    <col min="6" max="6" width="8" style="34"/>
    <col min="7" max="7" width="9.25" style="34" customWidth="1"/>
    <col min="8" max="16384" width="8" style="34"/>
  </cols>
  <sheetData>
    <row r="1" customHeight="1" spans="1:7">
      <c r="A1" s="76" t="s">
        <v>3459</v>
      </c>
      <c r="B1" s="77"/>
      <c r="C1" s="77"/>
      <c r="D1" s="77"/>
      <c r="E1" s="77"/>
      <c r="F1" s="77"/>
      <c r="G1" s="78"/>
    </row>
    <row r="2" ht="22.5" customHeight="1" spans="1:7">
      <c r="A2" s="79" t="s">
        <v>3460</v>
      </c>
      <c r="B2" s="79"/>
      <c r="C2" s="79"/>
      <c r="D2" s="79"/>
      <c r="E2" s="79"/>
      <c r="F2" s="79"/>
      <c r="G2" s="79"/>
    </row>
    <row r="3" ht="24" customHeight="1" spans="1:7">
      <c r="A3" s="80"/>
      <c r="B3" s="81"/>
      <c r="C3" s="81"/>
      <c r="D3" s="81"/>
      <c r="E3" s="81"/>
      <c r="F3" s="81"/>
      <c r="G3" s="82" t="s">
        <v>32</v>
      </c>
    </row>
    <row r="4" ht="24" customHeight="1" spans="1:7">
      <c r="A4" s="83" t="s">
        <v>37</v>
      </c>
      <c r="B4" s="83" t="s">
        <v>3374</v>
      </c>
      <c r="C4" s="83" t="s">
        <v>3329</v>
      </c>
      <c r="D4" s="83" t="s">
        <v>3330</v>
      </c>
      <c r="E4" s="83"/>
      <c r="F4" s="83"/>
      <c r="G4" s="83"/>
    </row>
    <row r="5" ht="24" customHeight="1" spans="1:7">
      <c r="A5" s="83"/>
      <c r="B5" s="83"/>
      <c r="C5" s="83"/>
      <c r="D5" s="83" t="s">
        <v>2615</v>
      </c>
      <c r="E5" s="83" t="s">
        <v>2617</v>
      </c>
      <c r="F5" s="83" t="s">
        <v>2618</v>
      </c>
      <c r="G5" s="83" t="s">
        <v>2619</v>
      </c>
    </row>
    <row r="6" ht="24" customHeight="1" spans="1:7">
      <c r="A6" s="83">
        <v>2300604</v>
      </c>
      <c r="B6" s="83" t="s">
        <v>3363</v>
      </c>
      <c r="C6" s="83"/>
      <c r="D6" s="83">
        <f>SUM(E6:G6)</f>
        <v>0</v>
      </c>
      <c r="E6" s="84"/>
      <c r="F6" s="84"/>
      <c r="G6" s="84"/>
    </row>
  </sheetData>
  <mergeCells count="5">
    <mergeCell ref="A2:G2"/>
    <mergeCell ref="D4:G4"/>
    <mergeCell ref="A4:A5"/>
    <mergeCell ref="B4:B5"/>
    <mergeCell ref="C4:C5"/>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E16" sqref="E16"/>
    </sheetView>
  </sheetViews>
  <sheetFormatPr defaultColWidth="7.75" defaultRowHeight="13.5" customHeight="1"/>
  <cols>
    <col min="1" max="1" width="11.625" style="34" customWidth="1"/>
    <col min="2" max="2" width="37.375" style="34" customWidth="1"/>
    <col min="3" max="3" width="12.875" style="34" customWidth="1"/>
    <col min="4" max="6" width="11.75" style="34" customWidth="1"/>
    <col min="7" max="7" width="12.875" style="34" customWidth="1"/>
    <col min="8" max="10" width="11.75" style="34" customWidth="1"/>
    <col min="11" max="16384" width="7.75" style="34"/>
  </cols>
  <sheetData>
    <row r="1" customHeight="1" spans="1:10">
      <c r="A1" s="51" t="s">
        <v>3461</v>
      </c>
      <c r="B1" s="52"/>
      <c r="C1" s="52"/>
      <c r="D1" s="52"/>
      <c r="E1" s="52"/>
      <c r="F1" s="52"/>
      <c r="G1" s="52"/>
      <c r="H1" s="52"/>
      <c r="I1" s="52"/>
      <c r="J1" s="52"/>
    </row>
    <row r="2" ht="45" customHeight="1" spans="1:10">
      <c r="A2" s="53" t="s">
        <v>3462</v>
      </c>
      <c r="B2" s="53"/>
      <c r="C2" s="53"/>
      <c r="D2" s="53"/>
      <c r="E2" s="53"/>
      <c r="F2" s="53"/>
      <c r="G2" s="53"/>
      <c r="H2" s="53"/>
      <c r="I2" s="53"/>
      <c r="J2" s="53"/>
    </row>
    <row r="3" ht="21" customHeight="1" spans="1:10">
      <c r="A3" s="54"/>
      <c r="B3" s="55"/>
      <c r="C3" s="55"/>
      <c r="D3" s="55"/>
      <c r="E3" s="55"/>
      <c r="F3" s="55"/>
      <c r="G3" s="55"/>
      <c r="H3" s="55"/>
      <c r="I3" s="55"/>
      <c r="J3" s="30" t="s">
        <v>32</v>
      </c>
    </row>
    <row r="4" ht="22.5" customHeight="1" spans="1:10">
      <c r="A4" s="56" t="s">
        <v>37</v>
      </c>
      <c r="B4" s="57" t="s">
        <v>38</v>
      </c>
      <c r="C4" s="57" t="s">
        <v>3329</v>
      </c>
      <c r="D4" s="57"/>
      <c r="E4" s="57"/>
      <c r="F4" s="57"/>
      <c r="G4" s="57" t="s">
        <v>3330</v>
      </c>
      <c r="H4" s="57"/>
      <c r="I4" s="57"/>
      <c r="J4" s="57"/>
    </row>
    <row r="5" ht="22.5" customHeight="1" spans="1:10">
      <c r="A5" s="58"/>
      <c r="B5" s="57"/>
      <c r="C5" s="57" t="s">
        <v>2630</v>
      </c>
      <c r="D5" s="57" t="s">
        <v>3331</v>
      </c>
      <c r="E5" s="57" t="s">
        <v>3332</v>
      </c>
      <c r="F5" s="57" t="s">
        <v>464</v>
      </c>
      <c r="G5" s="57" t="s">
        <v>2630</v>
      </c>
      <c r="H5" s="57" t="s">
        <v>3331</v>
      </c>
      <c r="I5" s="57" t="s">
        <v>3332</v>
      </c>
      <c r="J5" s="57" t="s">
        <v>464</v>
      </c>
    </row>
    <row r="6" ht="32.25" customHeight="1" spans="1:10">
      <c r="A6" s="59" t="s">
        <v>3463</v>
      </c>
      <c r="B6" s="59" t="s">
        <v>3464</v>
      </c>
      <c r="C6" s="60">
        <f t="shared" ref="C6:C26" si="0">SUM(D6:F6)</f>
        <v>0</v>
      </c>
      <c r="D6" s="61"/>
      <c r="E6" s="61"/>
      <c r="F6" s="61"/>
      <c r="G6" s="60">
        <f t="shared" ref="G6:G31" si="1">SUM(H6:J6)</f>
        <v>0</v>
      </c>
      <c r="H6" s="61"/>
      <c r="I6" s="61"/>
      <c r="J6" s="61"/>
    </row>
    <row r="7" ht="32.25" customHeight="1" spans="1:10">
      <c r="A7" s="59" t="s">
        <v>3465</v>
      </c>
      <c r="B7" s="59" t="s">
        <v>3466</v>
      </c>
      <c r="C7" s="60">
        <f t="shared" si="0"/>
        <v>0</v>
      </c>
      <c r="D7" s="61"/>
      <c r="E7" s="61"/>
      <c r="F7" s="61"/>
      <c r="G7" s="60">
        <f t="shared" si="1"/>
        <v>0</v>
      </c>
      <c r="H7" s="61"/>
      <c r="I7" s="61"/>
      <c r="J7" s="61"/>
    </row>
    <row r="8" ht="32.25" customHeight="1" spans="1:10">
      <c r="A8" s="59" t="s">
        <v>3467</v>
      </c>
      <c r="B8" s="59" t="s">
        <v>3468</v>
      </c>
      <c r="C8" s="60">
        <f t="shared" si="0"/>
        <v>0</v>
      </c>
      <c r="D8" s="61"/>
      <c r="E8" s="61"/>
      <c r="F8" s="61"/>
      <c r="G8" s="60">
        <f t="shared" si="1"/>
        <v>0</v>
      </c>
      <c r="H8" s="61"/>
      <c r="I8" s="61"/>
      <c r="J8" s="61"/>
    </row>
    <row r="9" ht="32.25" customHeight="1" spans="1:10">
      <c r="A9" s="59" t="s">
        <v>3469</v>
      </c>
      <c r="B9" s="59" t="s">
        <v>3470</v>
      </c>
      <c r="C9" s="60">
        <f t="shared" si="0"/>
        <v>0</v>
      </c>
      <c r="D9" s="61"/>
      <c r="E9" s="61"/>
      <c r="F9" s="61"/>
      <c r="G9" s="60">
        <f t="shared" si="1"/>
        <v>0</v>
      </c>
      <c r="H9" s="61"/>
      <c r="I9" s="61"/>
      <c r="J9" s="61"/>
    </row>
    <row r="10" ht="32.25" customHeight="1" spans="1:10">
      <c r="A10" s="59" t="s">
        <v>3471</v>
      </c>
      <c r="B10" s="59" t="s">
        <v>3472</v>
      </c>
      <c r="C10" s="60">
        <f t="shared" si="0"/>
        <v>0</v>
      </c>
      <c r="D10" s="61"/>
      <c r="E10" s="61"/>
      <c r="F10" s="61"/>
      <c r="G10" s="60">
        <f t="shared" si="1"/>
        <v>0</v>
      </c>
      <c r="H10" s="61"/>
      <c r="I10" s="61"/>
      <c r="J10" s="61"/>
    </row>
    <row r="11" ht="32.25" customHeight="1" spans="1:10">
      <c r="A11" s="59" t="s">
        <v>3473</v>
      </c>
      <c r="B11" s="59" t="s">
        <v>3474</v>
      </c>
      <c r="C11" s="60">
        <f t="shared" si="0"/>
        <v>83</v>
      </c>
      <c r="D11" s="61"/>
      <c r="E11" s="61">
        <v>83</v>
      </c>
      <c r="F11" s="61"/>
      <c r="G11" s="60">
        <f t="shared" si="1"/>
        <v>122</v>
      </c>
      <c r="H11" s="61"/>
      <c r="I11" s="61">
        <v>122</v>
      </c>
      <c r="J11" s="61"/>
    </row>
    <row r="12" ht="32.25" customHeight="1" spans="1:10">
      <c r="A12" s="59" t="s">
        <v>3475</v>
      </c>
      <c r="B12" s="59" t="s">
        <v>3476</v>
      </c>
      <c r="C12" s="60">
        <f t="shared" si="0"/>
        <v>0</v>
      </c>
      <c r="D12" s="61"/>
      <c r="E12" s="61"/>
      <c r="F12" s="61"/>
      <c r="G12" s="60">
        <f t="shared" si="1"/>
        <v>0</v>
      </c>
      <c r="H12" s="61"/>
      <c r="I12" s="61"/>
      <c r="J12" s="61"/>
    </row>
    <row r="13" ht="32.25" customHeight="1" spans="1:10">
      <c r="A13" s="59" t="s">
        <v>3477</v>
      </c>
      <c r="B13" s="59" t="s">
        <v>3478</v>
      </c>
      <c r="C13" s="60">
        <f t="shared" si="0"/>
        <v>0</v>
      </c>
      <c r="D13" s="61"/>
      <c r="E13" s="61"/>
      <c r="F13" s="61"/>
      <c r="G13" s="60">
        <f t="shared" si="1"/>
        <v>0</v>
      </c>
      <c r="H13" s="61"/>
      <c r="I13" s="61"/>
      <c r="J13" s="61"/>
    </row>
    <row r="14" ht="32.25" customHeight="1" spans="1:10">
      <c r="A14" s="59" t="s">
        <v>3479</v>
      </c>
      <c r="B14" s="59" t="s">
        <v>3480</v>
      </c>
      <c r="C14" s="60">
        <f t="shared" si="0"/>
        <v>0</v>
      </c>
      <c r="D14" s="61"/>
      <c r="E14" s="61"/>
      <c r="F14" s="61"/>
      <c r="G14" s="60">
        <f t="shared" si="1"/>
        <v>0</v>
      </c>
      <c r="H14" s="61"/>
      <c r="I14" s="61"/>
      <c r="J14" s="61"/>
    </row>
    <row r="15" ht="32.25" customHeight="1" spans="1:10">
      <c r="A15" s="59" t="s">
        <v>3481</v>
      </c>
      <c r="B15" s="59" t="s">
        <v>3482</v>
      </c>
      <c r="C15" s="60">
        <f t="shared" si="0"/>
        <v>0</v>
      </c>
      <c r="D15" s="61"/>
      <c r="E15" s="61"/>
      <c r="F15" s="61"/>
      <c r="G15" s="60">
        <f t="shared" si="1"/>
        <v>0</v>
      </c>
      <c r="H15" s="61"/>
      <c r="I15" s="61"/>
      <c r="J15" s="61"/>
    </row>
    <row r="16" ht="32.25" customHeight="1" spans="1:10">
      <c r="A16" s="59" t="s">
        <v>3483</v>
      </c>
      <c r="B16" s="59" t="s">
        <v>3484</v>
      </c>
      <c r="C16" s="60">
        <f t="shared" si="0"/>
        <v>19</v>
      </c>
      <c r="D16" s="61"/>
      <c r="E16" s="61">
        <v>19</v>
      </c>
      <c r="F16" s="61"/>
      <c r="G16" s="60">
        <f t="shared" si="1"/>
        <v>0</v>
      </c>
      <c r="H16" s="61"/>
      <c r="I16" s="61"/>
      <c r="J16" s="61"/>
    </row>
    <row r="17" ht="32.25" customHeight="1" spans="1:10">
      <c r="A17" s="59" t="s">
        <v>3485</v>
      </c>
      <c r="B17" s="59" t="s">
        <v>3486</v>
      </c>
      <c r="C17" s="60">
        <f t="shared" si="0"/>
        <v>0</v>
      </c>
      <c r="D17" s="61"/>
      <c r="E17" s="61"/>
      <c r="F17" s="61"/>
      <c r="G17" s="60">
        <f t="shared" si="1"/>
        <v>0</v>
      </c>
      <c r="H17" s="61"/>
      <c r="I17" s="61"/>
      <c r="J17" s="61"/>
    </row>
    <row r="18" ht="32.25" customHeight="1" spans="1:10">
      <c r="A18" s="59" t="s">
        <v>3487</v>
      </c>
      <c r="B18" s="59" t="s">
        <v>3488</v>
      </c>
      <c r="C18" s="60">
        <f t="shared" si="0"/>
        <v>0</v>
      </c>
      <c r="D18" s="61"/>
      <c r="E18" s="61"/>
      <c r="F18" s="61"/>
      <c r="G18" s="60">
        <f t="shared" si="1"/>
        <v>0</v>
      </c>
      <c r="H18" s="61"/>
      <c r="I18" s="61"/>
      <c r="J18" s="61"/>
    </row>
    <row r="19" ht="32.25" customHeight="1" spans="1:10">
      <c r="A19" s="59" t="s">
        <v>3489</v>
      </c>
      <c r="B19" s="59" t="s">
        <v>3490</v>
      </c>
      <c r="C19" s="60">
        <f t="shared" si="0"/>
        <v>0</v>
      </c>
      <c r="D19" s="61"/>
      <c r="E19" s="61"/>
      <c r="F19" s="61"/>
      <c r="G19" s="60">
        <f t="shared" si="1"/>
        <v>0</v>
      </c>
      <c r="H19" s="61"/>
      <c r="I19" s="61"/>
      <c r="J19" s="61"/>
    </row>
    <row r="20" ht="32.25" customHeight="1" spans="1:10">
      <c r="A20" s="59" t="s">
        <v>3491</v>
      </c>
      <c r="B20" s="59" t="s">
        <v>3492</v>
      </c>
      <c r="C20" s="60">
        <f t="shared" si="0"/>
        <v>0</v>
      </c>
      <c r="D20" s="61"/>
      <c r="E20" s="61"/>
      <c r="F20" s="61"/>
      <c r="G20" s="60">
        <f t="shared" si="1"/>
        <v>0</v>
      </c>
      <c r="H20" s="61"/>
      <c r="I20" s="61"/>
      <c r="J20" s="61"/>
    </row>
    <row r="21" ht="32.25" customHeight="1" spans="1:10">
      <c r="A21" s="59" t="s">
        <v>3493</v>
      </c>
      <c r="B21" s="59" t="s">
        <v>3494</v>
      </c>
      <c r="C21" s="60">
        <f t="shared" si="0"/>
        <v>0</v>
      </c>
      <c r="D21" s="61"/>
      <c r="E21" s="61"/>
      <c r="F21" s="61"/>
      <c r="G21" s="60">
        <f t="shared" si="1"/>
        <v>0</v>
      </c>
      <c r="H21" s="61"/>
      <c r="I21" s="61"/>
      <c r="J21" s="61"/>
    </row>
    <row r="22" ht="32.25" customHeight="1" spans="1:10">
      <c r="A22" s="59" t="s">
        <v>3495</v>
      </c>
      <c r="B22" s="59" t="s">
        <v>3496</v>
      </c>
      <c r="C22" s="60">
        <f t="shared" si="0"/>
        <v>0</v>
      </c>
      <c r="D22" s="61"/>
      <c r="E22" s="61"/>
      <c r="F22" s="61"/>
      <c r="G22" s="60">
        <f t="shared" si="1"/>
        <v>0</v>
      </c>
      <c r="H22" s="61"/>
      <c r="I22" s="61"/>
      <c r="J22" s="61"/>
    </row>
    <row r="23" ht="32.25" customHeight="1" spans="1:10">
      <c r="A23" s="59" t="s">
        <v>3497</v>
      </c>
      <c r="B23" s="59" t="s">
        <v>3498</v>
      </c>
      <c r="C23" s="60">
        <f t="shared" si="0"/>
        <v>0</v>
      </c>
      <c r="D23" s="61"/>
      <c r="E23" s="61"/>
      <c r="F23" s="61"/>
      <c r="G23" s="60">
        <f t="shared" si="1"/>
        <v>0</v>
      </c>
      <c r="H23" s="61"/>
      <c r="I23" s="61"/>
      <c r="J23" s="61"/>
    </row>
    <row r="24" ht="32.25" customHeight="1" spans="1:10">
      <c r="A24" s="59" t="s">
        <v>3499</v>
      </c>
      <c r="B24" s="59" t="s">
        <v>3500</v>
      </c>
      <c r="C24" s="60">
        <f t="shared" si="0"/>
        <v>0</v>
      </c>
      <c r="D24" s="61"/>
      <c r="E24" s="61"/>
      <c r="F24" s="61"/>
      <c r="G24" s="60">
        <f t="shared" si="1"/>
        <v>0</v>
      </c>
      <c r="H24" s="61"/>
      <c r="I24" s="61"/>
      <c r="J24" s="61"/>
    </row>
    <row r="25" ht="32.25" customHeight="1" spans="1:10">
      <c r="A25" s="59" t="s">
        <v>3501</v>
      </c>
      <c r="B25" s="59" t="s">
        <v>3502</v>
      </c>
      <c r="C25" s="60">
        <f t="shared" si="0"/>
        <v>0</v>
      </c>
      <c r="D25" s="61"/>
      <c r="E25" s="61"/>
      <c r="F25" s="61"/>
      <c r="G25" s="60">
        <f t="shared" si="1"/>
        <v>0</v>
      </c>
      <c r="H25" s="61"/>
      <c r="I25" s="61"/>
      <c r="J25" s="61"/>
    </row>
    <row r="26" ht="32.25" customHeight="1" spans="1:10">
      <c r="A26" s="59" t="s">
        <v>3503</v>
      </c>
      <c r="B26" s="59" t="s">
        <v>3504</v>
      </c>
      <c r="C26" s="60">
        <f t="shared" si="0"/>
        <v>0</v>
      </c>
      <c r="D26" s="61"/>
      <c r="E26" s="61"/>
      <c r="F26" s="61"/>
      <c r="G26" s="60">
        <f t="shared" si="1"/>
        <v>0</v>
      </c>
      <c r="H26" s="61"/>
      <c r="I26" s="61"/>
      <c r="J26" s="61"/>
    </row>
    <row r="27" ht="32.25" customHeight="1" spans="1:10">
      <c r="A27" s="62"/>
      <c r="B27" s="63"/>
      <c r="C27" s="60"/>
      <c r="D27" s="61"/>
      <c r="E27" s="61"/>
      <c r="F27" s="61"/>
      <c r="G27" s="64">
        <f t="shared" si="1"/>
        <v>0</v>
      </c>
      <c r="H27" s="61"/>
      <c r="I27" s="61"/>
      <c r="J27" s="61"/>
    </row>
    <row r="28" ht="32.25" customHeight="1" spans="1:10">
      <c r="A28" s="65"/>
      <c r="B28" s="66"/>
      <c r="C28" s="60"/>
      <c r="D28" s="61"/>
      <c r="E28" s="61"/>
      <c r="F28" s="61"/>
      <c r="G28" s="64">
        <f t="shared" si="1"/>
        <v>0</v>
      </c>
      <c r="H28" s="61"/>
      <c r="I28" s="61"/>
      <c r="J28" s="61"/>
    </row>
    <row r="29" ht="32.25" customHeight="1" spans="1:10">
      <c r="A29" s="67"/>
      <c r="B29" s="68"/>
      <c r="C29" s="60">
        <f t="shared" ref="C29:C31" si="2">SUM(D29:F29)</f>
        <v>0</v>
      </c>
      <c r="D29" s="61"/>
      <c r="E29" s="61"/>
      <c r="F29" s="61"/>
      <c r="G29" s="64">
        <f t="shared" si="1"/>
        <v>0</v>
      </c>
      <c r="H29" s="61"/>
      <c r="I29" s="61"/>
      <c r="J29" s="61"/>
    </row>
    <row r="30" ht="32.25" customHeight="1" spans="1:10">
      <c r="A30" s="69"/>
      <c r="B30" s="70"/>
      <c r="C30" s="60">
        <f t="shared" si="2"/>
        <v>0</v>
      </c>
      <c r="D30" s="61"/>
      <c r="E30" s="61"/>
      <c r="F30" s="61"/>
      <c r="G30" s="64">
        <f t="shared" si="1"/>
        <v>0</v>
      </c>
      <c r="H30" s="61"/>
      <c r="I30" s="61"/>
      <c r="J30" s="61"/>
    </row>
    <row r="31" ht="32.25" customHeight="1" spans="1:10">
      <c r="A31" s="71"/>
      <c r="B31" s="72"/>
      <c r="C31" s="60">
        <f t="shared" si="2"/>
        <v>0</v>
      </c>
      <c r="D31" s="61"/>
      <c r="E31" s="61"/>
      <c r="F31" s="61"/>
      <c r="G31" s="64">
        <f t="shared" si="1"/>
        <v>0</v>
      </c>
      <c r="H31" s="61"/>
      <c r="I31" s="61"/>
      <c r="J31" s="61"/>
    </row>
    <row r="32" ht="32.25" customHeight="1" spans="1:10">
      <c r="A32" s="59" t="s">
        <v>3358</v>
      </c>
      <c r="B32" s="59" t="s">
        <v>3359</v>
      </c>
      <c r="C32" s="73"/>
      <c r="D32" s="74"/>
      <c r="E32" s="74"/>
      <c r="F32" s="74"/>
      <c r="G32" s="73"/>
      <c r="H32" s="74"/>
      <c r="I32" s="75"/>
      <c r="J32" s="75"/>
    </row>
    <row r="33" ht="32.25" customHeight="1" spans="1:10">
      <c r="A33" s="59" t="s">
        <v>3366</v>
      </c>
      <c r="B33" s="59" t="s">
        <v>3367</v>
      </c>
      <c r="C33" s="73">
        <v>12</v>
      </c>
      <c r="D33" s="74"/>
      <c r="E33" s="74"/>
      <c r="F33" s="74"/>
      <c r="G33" s="73"/>
      <c r="H33" s="75"/>
      <c r="I33" s="75"/>
      <c r="J33" s="75"/>
    </row>
    <row r="34" ht="32.25" customHeight="1" spans="1:10">
      <c r="A34" s="59" t="s">
        <v>3368</v>
      </c>
      <c r="B34" s="59" t="s">
        <v>3369</v>
      </c>
      <c r="C34" s="73">
        <v>1</v>
      </c>
      <c r="D34" s="74"/>
      <c r="E34" s="74"/>
      <c r="F34" s="74"/>
      <c r="G34" s="73"/>
      <c r="H34" s="75"/>
      <c r="I34" s="75"/>
      <c r="J34" s="75"/>
    </row>
  </sheetData>
  <mergeCells count="5">
    <mergeCell ref="A2:J2"/>
    <mergeCell ref="C4:F4"/>
    <mergeCell ref="G4:J4"/>
    <mergeCell ref="A4:A5"/>
    <mergeCell ref="B4:B5"/>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G20" sqref="G20"/>
    </sheetView>
  </sheetViews>
  <sheetFormatPr defaultColWidth="7.75" defaultRowHeight="13.5" customHeight="1" outlineLevelCol="3"/>
  <cols>
    <col min="1" max="1" width="6.25" style="34" customWidth="1"/>
    <col min="2" max="2" width="45" style="34" customWidth="1"/>
    <col min="3" max="3" width="4.25" style="34" customWidth="1"/>
    <col min="4" max="4" width="17.25" style="34" customWidth="1"/>
    <col min="5" max="16384" width="7.75" style="34"/>
  </cols>
  <sheetData>
    <row r="1" customHeight="1" spans="1:4">
      <c r="A1" s="35" t="s">
        <v>3505</v>
      </c>
      <c r="B1" s="36"/>
      <c r="C1" s="36"/>
      <c r="D1" s="36"/>
    </row>
    <row r="2" ht="24" customHeight="1" spans="1:4">
      <c r="A2" s="37" t="s">
        <v>3506</v>
      </c>
      <c r="B2" s="37"/>
      <c r="C2" s="37"/>
      <c r="D2" s="37"/>
    </row>
    <row r="3" ht="21" customHeight="1" spans="2:4">
      <c r="B3" s="38"/>
      <c r="C3" s="38"/>
      <c r="D3" s="39" t="s">
        <v>32</v>
      </c>
    </row>
    <row r="4" ht="22.5" customHeight="1" spans="1:4">
      <c r="A4" s="40" t="s">
        <v>3507</v>
      </c>
      <c r="B4" s="41"/>
      <c r="C4" s="40" t="s">
        <v>3508</v>
      </c>
      <c r="D4" s="40" t="s">
        <v>3509</v>
      </c>
    </row>
    <row r="5" ht="22.5" customHeight="1" spans="1:4">
      <c r="A5" s="42" t="s">
        <v>3510</v>
      </c>
      <c r="B5" s="42"/>
      <c r="C5" s="43" t="s">
        <v>3511</v>
      </c>
      <c r="D5" s="44"/>
    </row>
    <row r="6" ht="22.5" customHeight="1" spans="1:4">
      <c r="A6" s="42"/>
      <c r="B6" s="42" t="s">
        <v>3512</v>
      </c>
      <c r="C6" s="43" t="s">
        <v>3513</v>
      </c>
      <c r="D6" s="45">
        <v>14</v>
      </c>
    </row>
    <row r="7" ht="22.5" customHeight="1" spans="1:4">
      <c r="A7" s="42"/>
      <c r="B7" s="42" t="s">
        <v>3514</v>
      </c>
      <c r="C7" s="43" t="s">
        <v>3515</v>
      </c>
      <c r="D7" s="45">
        <v>14</v>
      </c>
    </row>
    <row r="8" ht="22.5" customHeight="1" spans="1:4">
      <c r="A8" s="42"/>
      <c r="B8" s="42" t="s">
        <v>3516</v>
      </c>
      <c r="C8" s="43" t="s">
        <v>3517</v>
      </c>
      <c r="D8" s="45">
        <v>14</v>
      </c>
    </row>
    <row r="9" ht="22.5" customHeight="1" spans="1:4">
      <c r="A9" s="42"/>
      <c r="B9" s="42" t="s">
        <v>3518</v>
      </c>
      <c r="C9" s="43" t="s">
        <v>3519</v>
      </c>
      <c r="D9" s="46" t="s">
        <v>3520</v>
      </c>
    </row>
    <row r="10" ht="22.5" customHeight="1" spans="1:4">
      <c r="A10" s="42"/>
      <c r="B10" s="42" t="s">
        <v>3521</v>
      </c>
      <c r="C10" s="43" t="s">
        <v>3522</v>
      </c>
      <c r="D10" s="46"/>
    </row>
    <row r="11" ht="22.5" customHeight="1" spans="1:4">
      <c r="A11" s="42"/>
      <c r="B11" s="42" t="s">
        <v>3523</v>
      </c>
      <c r="C11" s="43" t="s">
        <v>3524</v>
      </c>
      <c r="D11" s="46"/>
    </row>
    <row r="12" ht="22.5" customHeight="1" spans="1:4">
      <c r="A12" s="42"/>
      <c r="B12" s="42" t="s">
        <v>3525</v>
      </c>
      <c r="C12" s="43" t="s">
        <v>3526</v>
      </c>
      <c r="D12" s="46"/>
    </row>
    <row r="13" ht="22.5" customHeight="1" spans="1:4">
      <c r="A13" s="42" t="s">
        <v>3527</v>
      </c>
      <c r="B13" s="42"/>
      <c r="C13" s="43" t="s">
        <v>3528</v>
      </c>
      <c r="D13" s="44"/>
    </row>
    <row r="14" ht="22.5" customHeight="1" spans="1:4">
      <c r="A14" s="42"/>
      <c r="B14" s="42" t="s">
        <v>3529</v>
      </c>
      <c r="C14" s="43" t="s">
        <v>3530</v>
      </c>
      <c r="D14" s="47"/>
    </row>
    <row r="15" ht="22.5" customHeight="1" spans="1:4">
      <c r="A15" s="42"/>
      <c r="B15" s="42" t="s">
        <v>3531</v>
      </c>
      <c r="C15" s="43" t="s">
        <v>3532</v>
      </c>
      <c r="D15" s="47">
        <v>458422</v>
      </c>
    </row>
    <row r="16" ht="22.5" customHeight="1" spans="1:4">
      <c r="A16" s="42"/>
      <c r="B16" s="42" t="s">
        <v>3533</v>
      </c>
      <c r="C16" s="43" t="s">
        <v>3534</v>
      </c>
      <c r="D16" s="47">
        <v>380171</v>
      </c>
    </row>
    <row r="17" ht="22.5" customHeight="1" spans="1:4">
      <c r="A17" s="42"/>
      <c r="B17" s="42" t="s">
        <v>3535</v>
      </c>
      <c r="C17" s="43" t="s">
        <v>3536</v>
      </c>
      <c r="D17" s="47">
        <v>78251</v>
      </c>
    </row>
    <row r="18" ht="22.5" customHeight="1" spans="1:4">
      <c r="A18" s="42"/>
      <c r="B18" s="42" t="s">
        <v>3537</v>
      </c>
      <c r="C18" s="43" t="s">
        <v>3538</v>
      </c>
      <c r="D18" s="47">
        <v>-723</v>
      </c>
    </row>
    <row r="19" ht="22.5" customHeight="1" spans="1:4">
      <c r="A19" s="42"/>
      <c r="B19" s="42" t="s">
        <v>3539</v>
      </c>
      <c r="C19" s="43" t="s">
        <v>3540</v>
      </c>
      <c r="D19" s="47">
        <v>-855.7</v>
      </c>
    </row>
    <row r="20" ht="22.5" customHeight="1" spans="1:4">
      <c r="A20" s="42"/>
      <c r="B20" s="42" t="s">
        <v>3541</v>
      </c>
      <c r="C20" s="43" t="s">
        <v>3542</v>
      </c>
      <c r="D20" s="48">
        <v>-855.7</v>
      </c>
    </row>
    <row r="21" ht="22.5" customHeight="1" spans="1:4">
      <c r="A21" s="42"/>
      <c r="B21" s="42" t="s">
        <v>3543</v>
      </c>
      <c r="C21" s="43" t="s">
        <v>3544</v>
      </c>
      <c r="D21" s="48"/>
    </row>
    <row r="22" ht="22.5" customHeight="1" spans="1:4">
      <c r="A22" s="42"/>
      <c r="B22" s="42" t="s">
        <v>3531</v>
      </c>
      <c r="C22" s="43" t="s">
        <v>3545</v>
      </c>
      <c r="D22" s="48"/>
    </row>
    <row r="23" ht="22.5" customHeight="1" spans="1:4">
      <c r="A23" s="42"/>
      <c r="B23" s="42" t="s">
        <v>3533</v>
      </c>
      <c r="C23" s="43" t="s">
        <v>3546</v>
      </c>
      <c r="D23" s="47"/>
    </row>
    <row r="24" ht="22.5" customHeight="1" spans="1:4">
      <c r="A24" s="42"/>
      <c r="B24" s="42" t="s">
        <v>3535</v>
      </c>
      <c r="C24" s="43" t="s">
        <v>3547</v>
      </c>
      <c r="D24" s="47"/>
    </row>
    <row r="25" ht="22.5" customHeight="1" spans="1:4">
      <c r="A25" s="42"/>
      <c r="B25" s="42" t="s">
        <v>3537</v>
      </c>
      <c r="C25" s="43" t="s">
        <v>3548</v>
      </c>
      <c r="D25" s="47"/>
    </row>
    <row r="26" ht="22.5" customHeight="1" spans="1:4">
      <c r="A26" s="42"/>
      <c r="B26" s="42" t="s">
        <v>3539</v>
      </c>
      <c r="C26" s="43" t="s">
        <v>3549</v>
      </c>
      <c r="D26" s="47"/>
    </row>
    <row r="27" ht="22.5" customHeight="1" spans="1:4">
      <c r="A27" s="42"/>
      <c r="B27" s="42" t="s">
        <v>3541</v>
      </c>
      <c r="C27" s="43" t="s">
        <v>3550</v>
      </c>
      <c r="D27" s="47"/>
    </row>
    <row r="28" ht="22.5" customHeight="1" spans="1:4">
      <c r="A28" s="42" t="s">
        <v>3551</v>
      </c>
      <c r="B28" s="42"/>
      <c r="C28" s="43" t="s">
        <v>3552</v>
      </c>
      <c r="D28" s="44"/>
    </row>
    <row r="29" ht="22.5" customHeight="1" spans="1:4">
      <c r="A29" s="42"/>
      <c r="B29" s="42" t="s">
        <v>3553</v>
      </c>
      <c r="C29" s="43" t="s">
        <v>3554</v>
      </c>
      <c r="D29" s="47"/>
    </row>
    <row r="30" ht="22.5" customHeight="1" spans="1:4">
      <c r="A30" s="42"/>
      <c r="B30" s="42" t="s">
        <v>3555</v>
      </c>
      <c r="C30" s="43" t="s">
        <v>3556</v>
      </c>
      <c r="D30" s="49"/>
    </row>
    <row r="31" ht="22.5" customHeight="1" spans="1:4">
      <c r="A31" s="42" t="s">
        <v>3557</v>
      </c>
      <c r="B31" s="42"/>
      <c r="C31" s="43" t="s">
        <v>3558</v>
      </c>
      <c r="D31" s="44"/>
    </row>
    <row r="32" ht="22.5" customHeight="1" spans="1:4">
      <c r="A32" s="42"/>
      <c r="B32" s="42" t="s">
        <v>3559</v>
      </c>
      <c r="C32" s="43" t="s">
        <v>3560</v>
      </c>
      <c r="D32" s="46"/>
    </row>
    <row r="33" ht="22.5" customHeight="1" spans="1:4">
      <c r="A33" s="42"/>
      <c r="B33" s="42" t="s">
        <v>3561</v>
      </c>
      <c r="C33" s="43" t="s">
        <v>3562</v>
      </c>
      <c r="D33" s="50"/>
    </row>
  </sheetData>
  <mergeCells count="6">
    <mergeCell ref="A2:D2"/>
    <mergeCell ref="A4:B4"/>
    <mergeCell ref="A5:B5"/>
    <mergeCell ref="A13:B13"/>
    <mergeCell ref="A28:B28"/>
    <mergeCell ref="A31:B3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opLeftCell="A2" workbookViewId="0">
      <selection activeCell="D24" sqref="D24"/>
    </sheetView>
  </sheetViews>
  <sheetFormatPr defaultColWidth="8" defaultRowHeight="13.5"/>
  <cols>
    <col min="1" max="1" width="45.625" style="2" customWidth="1"/>
    <col min="2" max="2" width="17.125" style="3" customWidth="1"/>
    <col min="3" max="9" width="17.125" style="2" customWidth="1"/>
    <col min="10" max="16384" width="8" style="1"/>
  </cols>
  <sheetData>
    <row r="1" s="1" customFormat="1" ht="45" customHeight="1" spans="1:9">
      <c r="A1" s="4" t="s">
        <v>3563</v>
      </c>
      <c r="B1" s="4"/>
      <c r="C1" s="4"/>
      <c r="D1" s="4"/>
      <c r="E1" s="4"/>
      <c r="F1" s="4"/>
      <c r="G1" s="4"/>
      <c r="H1" s="4"/>
      <c r="I1" s="4"/>
    </row>
    <row r="2" s="1" customFormat="1" ht="19.5" customHeight="1" spans="1:9">
      <c r="A2" s="5"/>
      <c r="B2" s="6"/>
      <c r="C2" s="5"/>
      <c r="D2" s="7"/>
      <c r="E2" s="5"/>
      <c r="F2" s="5"/>
      <c r="G2" s="5"/>
      <c r="H2" s="5"/>
      <c r="I2" s="29"/>
    </row>
    <row r="3" s="1" customFormat="1" ht="19.5" customHeight="1" spans="1:9">
      <c r="A3" s="8"/>
      <c r="B3" s="9"/>
      <c r="C3" s="10"/>
      <c r="D3" s="11"/>
      <c r="E3" s="8"/>
      <c r="F3" s="8"/>
      <c r="G3" s="8"/>
      <c r="H3" s="8"/>
      <c r="I3" s="30" t="s">
        <v>32</v>
      </c>
    </row>
    <row r="4" s="1" customFormat="1" ht="54" customHeight="1" spans="1:9">
      <c r="A4" s="12" t="s">
        <v>3564</v>
      </c>
      <c r="B4" s="13" t="s">
        <v>2630</v>
      </c>
      <c r="C4" s="14" t="s">
        <v>3565</v>
      </c>
      <c r="D4" s="14" t="s">
        <v>3566</v>
      </c>
      <c r="E4" s="15" t="s">
        <v>3567</v>
      </c>
      <c r="F4" s="16" t="s">
        <v>3568</v>
      </c>
      <c r="G4" s="16" t="s">
        <v>3569</v>
      </c>
      <c r="H4" s="16" t="s">
        <v>3570</v>
      </c>
      <c r="I4" s="31" t="s">
        <v>3571</v>
      </c>
    </row>
    <row r="5" s="1" customFormat="1" ht="23" customHeight="1" spans="1:9">
      <c r="A5" s="17" t="s">
        <v>3572</v>
      </c>
      <c r="B5" s="18">
        <f t="shared" ref="B5:B8" si="0">C5+D5+E5+F5+G5+H5+I5</f>
        <v>29727.001439</v>
      </c>
      <c r="C5" s="19">
        <v>0</v>
      </c>
      <c r="D5" s="20">
        <v>8248.225414</v>
      </c>
      <c r="E5" s="20">
        <v>21478.776025</v>
      </c>
      <c r="F5" s="21">
        <v>0</v>
      </c>
      <c r="G5" s="22">
        <v>0</v>
      </c>
      <c r="H5" s="22">
        <v>0</v>
      </c>
      <c r="I5" s="32">
        <v>0</v>
      </c>
    </row>
    <row r="6" s="1" customFormat="1" ht="23" customHeight="1" spans="1:9">
      <c r="A6" s="23" t="s">
        <v>3573</v>
      </c>
      <c r="B6" s="18">
        <f t="shared" si="0"/>
        <v>15973.894841</v>
      </c>
      <c r="C6" s="19">
        <v>0</v>
      </c>
      <c r="D6" s="20">
        <v>3001.118816</v>
      </c>
      <c r="E6" s="20">
        <v>12972.776025</v>
      </c>
      <c r="F6" s="21">
        <v>0</v>
      </c>
      <c r="G6" s="22">
        <v>0</v>
      </c>
      <c r="H6" s="22">
        <v>0</v>
      </c>
      <c r="I6" s="32">
        <v>0</v>
      </c>
    </row>
    <row r="7" s="1" customFormat="1" ht="23" customHeight="1" spans="1:9">
      <c r="A7" s="23" t="s">
        <v>3574</v>
      </c>
      <c r="B7" s="18">
        <f t="shared" si="0"/>
        <v>13012.106598</v>
      </c>
      <c r="C7" s="19">
        <v>0</v>
      </c>
      <c r="D7" s="20">
        <v>5191.106598</v>
      </c>
      <c r="E7" s="20">
        <v>7821</v>
      </c>
      <c r="F7" s="21">
        <v>0</v>
      </c>
      <c r="G7" s="22">
        <v>0</v>
      </c>
      <c r="H7" s="22">
        <v>0</v>
      </c>
      <c r="I7" s="32">
        <v>0</v>
      </c>
    </row>
    <row r="8" s="1" customFormat="1" ht="23" customHeight="1" spans="1:9">
      <c r="A8" s="24" t="s">
        <v>3575</v>
      </c>
      <c r="B8" s="18">
        <f t="shared" si="0"/>
        <v>71</v>
      </c>
      <c r="C8" s="19">
        <v>0</v>
      </c>
      <c r="D8" s="20">
        <v>36</v>
      </c>
      <c r="E8" s="20">
        <v>35</v>
      </c>
      <c r="F8" s="21">
        <v>0</v>
      </c>
      <c r="G8" s="22">
        <v>0</v>
      </c>
      <c r="H8" s="22">
        <v>0</v>
      </c>
      <c r="I8" s="32">
        <v>0</v>
      </c>
    </row>
    <row r="9" s="1" customFormat="1" ht="23" customHeight="1" spans="1:9">
      <c r="A9" s="24" t="s">
        <v>3576</v>
      </c>
      <c r="B9" s="18">
        <f>C9+D9</f>
        <v>0</v>
      </c>
      <c r="C9" s="19">
        <v>0</v>
      </c>
      <c r="D9" s="20">
        <v>0</v>
      </c>
      <c r="E9" s="20">
        <v>0</v>
      </c>
      <c r="F9" s="21"/>
      <c r="G9" s="22"/>
      <c r="H9" s="22"/>
      <c r="I9" s="22"/>
    </row>
    <row r="10" s="1" customFormat="1" ht="23" customHeight="1" spans="1:9">
      <c r="A10" s="24" t="s">
        <v>3577</v>
      </c>
      <c r="B10" s="18">
        <f>C10+D10+E10+F10+I10</f>
        <v>670</v>
      </c>
      <c r="C10" s="19">
        <v>0</v>
      </c>
      <c r="D10" s="20">
        <v>20</v>
      </c>
      <c r="E10" s="20">
        <v>650</v>
      </c>
      <c r="F10" s="21">
        <v>0</v>
      </c>
      <c r="G10" s="22"/>
      <c r="H10" s="22"/>
      <c r="I10" s="22">
        <v>0</v>
      </c>
    </row>
    <row r="11" s="1" customFormat="1" ht="23" customHeight="1" spans="1:9">
      <c r="A11" s="24" t="s">
        <v>3578</v>
      </c>
      <c r="B11" s="18">
        <f t="shared" ref="B11:B15" si="1">C11+D11+E11+F11+G11+H11+I11</f>
        <v>0</v>
      </c>
      <c r="C11" s="19">
        <v>0</v>
      </c>
      <c r="D11" s="20">
        <v>0</v>
      </c>
      <c r="E11" s="20">
        <v>0</v>
      </c>
      <c r="F11" s="21">
        <v>0</v>
      </c>
      <c r="G11" s="22">
        <v>0</v>
      </c>
      <c r="H11" s="22">
        <v>0</v>
      </c>
      <c r="I11" s="22">
        <v>0</v>
      </c>
    </row>
    <row r="12" s="1" customFormat="1" ht="23" customHeight="1" spans="1:9">
      <c r="A12" s="24" t="s">
        <v>3579</v>
      </c>
      <c r="B12" s="18">
        <f>C12</f>
        <v>0</v>
      </c>
      <c r="C12" s="19">
        <v>0</v>
      </c>
      <c r="D12" s="20">
        <v>0</v>
      </c>
      <c r="E12" s="20">
        <v>0</v>
      </c>
      <c r="F12" s="21"/>
      <c r="G12" s="22"/>
      <c r="H12" s="22"/>
      <c r="I12" s="22"/>
    </row>
    <row r="13" s="1" customFormat="1" ht="23" customHeight="1" spans="1:9">
      <c r="A13" s="24" t="s">
        <v>3580</v>
      </c>
      <c r="B13" s="18">
        <f>C13</f>
        <v>0</v>
      </c>
      <c r="C13" s="19">
        <v>0</v>
      </c>
      <c r="D13" s="20">
        <v>0</v>
      </c>
      <c r="E13" s="20">
        <v>0</v>
      </c>
      <c r="F13" s="21"/>
      <c r="G13" s="22"/>
      <c r="H13" s="22"/>
      <c r="I13" s="22"/>
    </row>
    <row r="14" s="1" customFormat="1" ht="23" customHeight="1" spans="1:9">
      <c r="A14" s="23" t="s">
        <v>3581</v>
      </c>
      <c r="B14" s="18">
        <f t="shared" si="1"/>
        <v>27480.565702</v>
      </c>
      <c r="C14" s="19">
        <v>0</v>
      </c>
      <c r="D14" s="20">
        <v>7610.224234</v>
      </c>
      <c r="E14" s="20">
        <v>19870.341468</v>
      </c>
      <c r="F14" s="21">
        <v>0</v>
      </c>
      <c r="G14" s="22">
        <v>0</v>
      </c>
      <c r="H14" s="22">
        <v>0</v>
      </c>
      <c r="I14" s="22">
        <v>0</v>
      </c>
    </row>
    <row r="15" s="1" customFormat="1" ht="23" customHeight="1" spans="1:9">
      <c r="A15" s="23" t="s">
        <v>3582</v>
      </c>
      <c r="B15" s="18">
        <f t="shared" si="1"/>
        <v>25091.565702</v>
      </c>
      <c r="C15" s="19">
        <v>0</v>
      </c>
      <c r="D15" s="20">
        <v>5271.224234</v>
      </c>
      <c r="E15" s="20">
        <v>19820.341468</v>
      </c>
      <c r="F15" s="21">
        <v>0</v>
      </c>
      <c r="G15" s="22">
        <v>0</v>
      </c>
      <c r="H15" s="22">
        <v>0</v>
      </c>
      <c r="I15" s="22">
        <v>0</v>
      </c>
    </row>
    <row r="16" s="1" customFormat="1" ht="23" customHeight="1" spans="1:9">
      <c r="A16" s="23" t="s">
        <v>3583</v>
      </c>
      <c r="B16" s="18">
        <f>C16+D16+E16+F16+I16</f>
        <v>56</v>
      </c>
      <c r="C16" s="19">
        <v>0</v>
      </c>
      <c r="D16" s="20">
        <v>6</v>
      </c>
      <c r="E16" s="20">
        <v>50</v>
      </c>
      <c r="F16" s="21">
        <v>0</v>
      </c>
      <c r="G16" s="22"/>
      <c r="H16" s="22"/>
      <c r="I16" s="22">
        <v>0</v>
      </c>
    </row>
    <row r="17" s="1" customFormat="1" ht="23" customHeight="1" spans="1:9">
      <c r="A17" s="24" t="s">
        <v>3584</v>
      </c>
      <c r="B17" s="18">
        <f t="shared" ref="B17:B21" si="2">C17+D17+E17+F17+G17+H17+I17</f>
        <v>0</v>
      </c>
      <c r="C17" s="19">
        <v>0</v>
      </c>
      <c r="D17" s="20">
        <v>0</v>
      </c>
      <c r="E17" s="20">
        <v>0</v>
      </c>
      <c r="F17" s="21">
        <v>0</v>
      </c>
      <c r="G17" s="22">
        <v>0</v>
      </c>
      <c r="H17" s="22">
        <v>0</v>
      </c>
      <c r="I17" s="22">
        <v>0</v>
      </c>
    </row>
    <row r="18" s="1" customFormat="1" ht="23" customHeight="1" spans="1:9">
      <c r="A18" s="24" t="s">
        <v>3585</v>
      </c>
      <c r="B18" s="18">
        <f>C18</f>
        <v>0</v>
      </c>
      <c r="C18" s="19">
        <v>0</v>
      </c>
      <c r="D18" s="20">
        <v>0</v>
      </c>
      <c r="E18" s="20">
        <v>0</v>
      </c>
      <c r="F18" s="21"/>
      <c r="G18" s="22"/>
      <c r="H18" s="22"/>
      <c r="I18" s="22"/>
    </row>
    <row r="19" s="1" customFormat="1" ht="23" customHeight="1" spans="1:9">
      <c r="A19" s="24" t="s">
        <v>3586</v>
      </c>
      <c r="B19" s="18">
        <f>C19</f>
        <v>0</v>
      </c>
      <c r="C19" s="19">
        <v>0</v>
      </c>
      <c r="D19" s="20">
        <v>0</v>
      </c>
      <c r="E19" s="20">
        <v>0</v>
      </c>
      <c r="F19" s="21"/>
      <c r="G19" s="22"/>
      <c r="H19" s="22"/>
      <c r="I19" s="22"/>
    </row>
    <row r="20" s="1" customFormat="1" ht="23" customHeight="1" spans="1:9">
      <c r="A20" s="17" t="s">
        <v>3587</v>
      </c>
      <c r="B20" s="18">
        <f t="shared" si="2"/>
        <v>2246.435737</v>
      </c>
      <c r="C20" s="19">
        <v>0</v>
      </c>
      <c r="D20" s="20">
        <v>638.00118</v>
      </c>
      <c r="E20" s="20">
        <v>1608.434557</v>
      </c>
      <c r="F20" s="21">
        <v>0</v>
      </c>
      <c r="G20" s="22">
        <v>0</v>
      </c>
      <c r="H20" s="22">
        <v>0</v>
      </c>
      <c r="I20" s="32">
        <v>0</v>
      </c>
    </row>
    <row r="21" s="1" customFormat="1" ht="23" customHeight="1" spans="1:9">
      <c r="A21" s="23" t="s">
        <v>3588</v>
      </c>
      <c r="B21" s="18">
        <f t="shared" si="2"/>
        <v>6150.708464</v>
      </c>
      <c r="C21" s="19">
        <v>0</v>
      </c>
      <c r="D21" s="20">
        <v>3294.119187</v>
      </c>
      <c r="E21" s="20">
        <v>2856.589277</v>
      </c>
      <c r="F21" s="21">
        <v>0</v>
      </c>
      <c r="G21" s="22">
        <v>0</v>
      </c>
      <c r="H21" s="22">
        <v>0</v>
      </c>
      <c r="I21" s="32">
        <v>0</v>
      </c>
    </row>
    <row r="22" s="1" customFormat="1" ht="38" customHeight="1" spans="1:9">
      <c r="A22" s="25" t="s">
        <v>3589</v>
      </c>
      <c r="B22" s="26"/>
      <c r="C22" s="27"/>
      <c r="D22" s="28"/>
      <c r="E22" s="27"/>
      <c r="F22" s="27"/>
      <c r="G22" s="27"/>
      <c r="H22" s="27"/>
      <c r="I22" s="33"/>
    </row>
  </sheetData>
  <mergeCells count="1">
    <mergeCell ref="A1:I1"/>
  </mergeCells>
  <pageMargins left="0.75" right="0.75" top="1" bottom="1" header="0.5" footer="0.5"/>
  <pageSetup paperSize="9" scale="7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topLeftCell="A14" workbookViewId="0">
      <selection activeCell="A1" sqref="A1:G35"/>
    </sheetView>
  </sheetViews>
  <sheetFormatPr defaultColWidth="8.75" defaultRowHeight="13.5" customHeight="1" outlineLevelCol="6"/>
  <cols>
    <col min="1" max="1" width="6.375" customWidth="1"/>
    <col min="2" max="2" width="29.75" customWidth="1"/>
    <col min="3" max="5" width="10.75" customWidth="1"/>
    <col min="6" max="6" width="9.375" customWidth="1"/>
    <col min="7" max="7" width="11.375" customWidth="1"/>
  </cols>
  <sheetData>
    <row r="1" ht="18" customHeight="1" spans="1:7">
      <c r="A1" s="706" t="s">
        <v>30</v>
      </c>
      <c r="B1" s="707"/>
      <c r="C1" s="708"/>
      <c r="D1" s="708"/>
      <c r="E1" s="708"/>
      <c r="F1" s="708"/>
      <c r="G1" s="708"/>
    </row>
    <row r="2" ht="24" customHeight="1" spans="1:7">
      <c r="A2" s="709" t="s">
        <v>31</v>
      </c>
      <c r="B2" s="709"/>
      <c r="C2" s="710"/>
      <c r="D2" s="710"/>
      <c r="E2" s="710"/>
      <c r="F2" s="710"/>
      <c r="G2" s="710"/>
    </row>
    <row r="3" ht="20.25" customHeight="1" spans="1:7">
      <c r="A3" s="707"/>
      <c r="B3" s="707"/>
      <c r="C3" s="708"/>
      <c r="D3" s="708"/>
      <c r="E3" s="708"/>
      <c r="F3" s="711" t="s">
        <v>32</v>
      </c>
      <c r="G3" s="711"/>
    </row>
    <row r="4" ht="33" customHeight="1" spans="1:7">
      <c r="A4" s="712" t="s">
        <v>33</v>
      </c>
      <c r="B4" s="713"/>
      <c r="C4" s="714" t="s">
        <v>34</v>
      </c>
      <c r="D4" s="715" t="s">
        <v>35</v>
      </c>
      <c r="E4" s="716" t="s">
        <v>36</v>
      </c>
      <c r="F4" s="717"/>
      <c r="G4" s="718"/>
    </row>
    <row r="5" ht="63" customHeight="1" spans="1:7">
      <c r="A5" s="719" t="s">
        <v>37</v>
      </c>
      <c r="B5" s="720" t="s">
        <v>38</v>
      </c>
      <c r="C5" s="721"/>
      <c r="D5" s="721"/>
      <c r="E5" s="722" t="s">
        <v>39</v>
      </c>
      <c r="F5" s="723" t="s">
        <v>40</v>
      </c>
      <c r="G5" s="723" t="s">
        <v>41</v>
      </c>
    </row>
    <row r="6" ht="20.25" customHeight="1" spans="1:7">
      <c r="A6" s="724" t="s">
        <v>42</v>
      </c>
      <c r="B6" s="725" t="s">
        <v>43</v>
      </c>
      <c r="C6" s="726">
        <f>SUM(C7:C23)</f>
        <v>22927</v>
      </c>
      <c r="D6" s="726">
        <f>SUM(D7:D23)</f>
        <v>22253</v>
      </c>
      <c r="E6" s="726">
        <f>SUM(E7:E23)</f>
        <v>24624</v>
      </c>
      <c r="F6" s="727">
        <f t="shared" ref="F6:F35" si="0">IFERROR($E6/C6,)</f>
        <v>1.07401753391198</v>
      </c>
      <c r="G6" s="727">
        <f t="shared" ref="G6:G35" si="1">IFERROR($E6/D6,)</f>
        <v>1.10654743180695</v>
      </c>
    </row>
    <row r="7" ht="20.25" customHeight="1" spans="1:7">
      <c r="A7" s="728" t="s">
        <v>44</v>
      </c>
      <c r="B7" s="729" t="s">
        <v>45</v>
      </c>
      <c r="C7" s="730">
        <v>10913</v>
      </c>
      <c r="D7" s="730">
        <v>9375</v>
      </c>
      <c r="E7" s="730">
        <v>10510</v>
      </c>
      <c r="F7" s="731">
        <f t="shared" si="0"/>
        <v>0.963071566022175</v>
      </c>
      <c r="G7" s="731">
        <f t="shared" si="1"/>
        <v>1.12106666666667</v>
      </c>
    </row>
    <row r="8" ht="20.25" customHeight="1" spans="1:7">
      <c r="A8" s="728" t="s">
        <v>46</v>
      </c>
      <c r="B8" s="729" t="s">
        <v>47</v>
      </c>
      <c r="C8" s="732">
        <v>2352</v>
      </c>
      <c r="D8" s="730">
        <v>2992</v>
      </c>
      <c r="E8" s="730">
        <v>2500</v>
      </c>
      <c r="F8" s="731">
        <f t="shared" si="0"/>
        <v>1.06292517006803</v>
      </c>
      <c r="G8" s="731">
        <f t="shared" si="1"/>
        <v>0.835561497326203</v>
      </c>
    </row>
    <row r="9" ht="20.25" customHeight="1" spans="1:7">
      <c r="A9" s="728" t="s">
        <v>48</v>
      </c>
      <c r="B9" s="729" t="s">
        <v>49</v>
      </c>
      <c r="C9" s="730">
        <v>501</v>
      </c>
      <c r="D9" s="730">
        <v>488</v>
      </c>
      <c r="E9" s="730">
        <v>533</v>
      </c>
      <c r="F9" s="731">
        <f t="shared" si="0"/>
        <v>1.06387225548902</v>
      </c>
      <c r="G9" s="731">
        <f t="shared" si="1"/>
        <v>1.0922131147541</v>
      </c>
    </row>
    <row r="10" ht="20.25" customHeight="1" spans="1:7">
      <c r="A10" s="728" t="s">
        <v>50</v>
      </c>
      <c r="B10" s="729" t="s">
        <v>51</v>
      </c>
      <c r="C10" s="730">
        <v>1500</v>
      </c>
      <c r="D10" s="730">
        <v>1336</v>
      </c>
      <c r="E10" s="730">
        <v>1800</v>
      </c>
      <c r="F10" s="731">
        <f t="shared" si="0"/>
        <v>1.2</v>
      </c>
      <c r="G10" s="731">
        <f t="shared" si="1"/>
        <v>1.34730538922156</v>
      </c>
    </row>
    <row r="11" ht="20.25" customHeight="1" spans="1:7">
      <c r="A11" s="728" t="s">
        <v>52</v>
      </c>
      <c r="B11" s="729" t="s">
        <v>53</v>
      </c>
      <c r="C11" s="730">
        <v>820</v>
      </c>
      <c r="D11" s="730">
        <v>959</v>
      </c>
      <c r="E11" s="730">
        <v>1450</v>
      </c>
      <c r="F11" s="731">
        <f t="shared" si="0"/>
        <v>1.76829268292683</v>
      </c>
      <c r="G11" s="731">
        <f t="shared" si="1"/>
        <v>1.51199165797706</v>
      </c>
    </row>
    <row r="12" ht="20.25" customHeight="1" spans="1:7">
      <c r="A12" s="728" t="s">
        <v>54</v>
      </c>
      <c r="B12" s="729" t="s">
        <v>55</v>
      </c>
      <c r="C12" s="730">
        <v>1100</v>
      </c>
      <c r="D12" s="730">
        <v>904</v>
      </c>
      <c r="E12" s="730">
        <v>1250</v>
      </c>
      <c r="F12" s="731">
        <f t="shared" si="0"/>
        <v>1.13636363636364</v>
      </c>
      <c r="G12" s="731">
        <f t="shared" si="1"/>
        <v>1.38274336283186</v>
      </c>
    </row>
    <row r="13" ht="20.25" customHeight="1" spans="1:7">
      <c r="A13" s="728" t="s">
        <v>56</v>
      </c>
      <c r="B13" s="729" t="s">
        <v>57</v>
      </c>
      <c r="C13" s="730">
        <v>479</v>
      </c>
      <c r="D13" s="730">
        <v>502</v>
      </c>
      <c r="E13" s="730">
        <v>647</v>
      </c>
      <c r="F13" s="731">
        <f t="shared" si="0"/>
        <v>1.35073068893528</v>
      </c>
      <c r="G13" s="731">
        <f t="shared" si="1"/>
        <v>1.28884462151394</v>
      </c>
    </row>
    <row r="14" ht="20.25" customHeight="1" spans="1:7">
      <c r="A14" s="728" t="s">
        <v>58</v>
      </c>
      <c r="B14" s="729" t="s">
        <v>59</v>
      </c>
      <c r="C14" s="730">
        <v>1480</v>
      </c>
      <c r="D14" s="730">
        <v>2370</v>
      </c>
      <c r="E14" s="730">
        <v>2000</v>
      </c>
      <c r="F14" s="731">
        <f t="shared" si="0"/>
        <v>1.35135135135135</v>
      </c>
      <c r="G14" s="731">
        <f t="shared" si="1"/>
        <v>0.843881856540084</v>
      </c>
    </row>
    <row r="15" ht="20.25" customHeight="1" spans="1:7">
      <c r="A15" s="728" t="s">
        <v>60</v>
      </c>
      <c r="B15" s="729" t="s">
        <v>61</v>
      </c>
      <c r="C15" s="730">
        <v>990</v>
      </c>
      <c r="D15" s="730">
        <v>537</v>
      </c>
      <c r="E15" s="730">
        <v>1000</v>
      </c>
      <c r="F15" s="731">
        <f t="shared" si="0"/>
        <v>1.01010101010101</v>
      </c>
      <c r="G15" s="731">
        <f t="shared" si="1"/>
        <v>1.86219739292365</v>
      </c>
    </row>
    <row r="16" ht="20.25" customHeight="1" spans="1:7">
      <c r="A16" s="728" t="s">
        <v>62</v>
      </c>
      <c r="B16" s="729" t="s">
        <v>63</v>
      </c>
      <c r="C16" s="730">
        <v>1120</v>
      </c>
      <c r="D16" s="730">
        <v>1263</v>
      </c>
      <c r="E16" s="730">
        <v>1550</v>
      </c>
      <c r="F16" s="731">
        <f t="shared" si="0"/>
        <v>1.38392857142857</v>
      </c>
      <c r="G16" s="731">
        <f t="shared" si="1"/>
        <v>1.22723673792557</v>
      </c>
    </row>
    <row r="17" ht="20.25" customHeight="1" spans="1:7">
      <c r="A17" s="728" t="s">
        <v>64</v>
      </c>
      <c r="B17" s="729" t="s">
        <v>65</v>
      </c>
      <c r="C17" s="730">
        <v>540</v>
      </c>
      <c r="D17" s="730">
        <v>123</v>
      </c>
      <c r="E17" s="730">
        <v>230</v>
      </c>
      <c r="F17" s="731">
        <f t="shared" si="0"/>
        <v>0.425925925925926</v>
      </c>
      <c r="G17" s="731">
        <f t="shared" si="1"/>
        <v>1.86991869918699</v>
      </c>
    </row>
    <row r="18" ht="20.25" customHeight="1" spans="1:7">
      <c r="A18" s="728" t="s">
        <v>66</v>
      </c>
      <c r="B18" s="729" t="s">
        <v>67</v>
      </c>
      <c r="C18" s="730">
        <v>960</v>
      </c>
      <c r="D18" s="730">
        <v>1279</v>
      </c>
      <c r="E18" s="730">
        <v>1004</v>
      </c>
      <c r="F18" s="731">
        <f t="shared" si="0"/>
        <v>1.04583333333333</v>
      </c>
      <c r="G18" s="731">
        <f t="shared" si="1"/>
        <v>0.784988272087568</v>
      </c>
    </row>
    <row r="19" ht="20.25" customHeight="1" spans="1:7">
      <c r="A19" s="728" t="s">
        <v>68</v>
      </c>
      <c r="B19" s="729" t="s">
        <v>69</v>
      </c>
      <c r="C19" s="730"/>
      <c r="D19" s="730"/>
      <c r="E19" s="730"/>
      <c r="F19" s="731">
        <f t="shared" si="0"/>
        <v>0</v>
      </c>
      <c r="G19" s="731">
        <f t="shared" si="1"/>
        <v>0</v>
      </c>
    </row>
    <row r="20" ht="20.25" customHeight="1" spans="1:7">
      <c r="A20" s="728" t="s">
        <v>70</v>
      </c>
      <c r="B20" s="729" t="s">
        <v>71</v>
      </c>
      <c r="C20" s="730">
        <v>172</v>
      </c>
      <c r="D20" s="730">
        <v>125</v>
      </c>
      <c r="E20" s="730">
        <v>150</v>
      </c>
      <c r="F20" s="731">
        <f t="shared" si="0"/>
        <v>0.872093023255814</v>
      </c>
      <c r="G20" s="731">
        <f t="shared" si="1"/>
        <v>1.2</v>
      </c>
    </row>
    <row r="21" ht="20.25" customHeight="1" spans="1:7">
      <c r="A21" s="728" t="s">
        <v>72</v>
      </c>
      <c r="B21" s="729" t="s">
        <v>73</v>
      </c>
      <c r="C21" s="730"/>
      <c r="D21" s="730"/>
      <c r="E21" s="730"/>
      <c r="F21" s="731">
        <f t="shared" si="0"/>
        <v>0</v>
      </c>
      <c r="G21" s="731">
        <f t="shared" si="1"/>
        <v>0</v>
      </c>
    </row>
    <row r="22" ht="20.25" customHeight="1" spans="1:7">
      <c r="A22" s="733"/>
      <c r="B22" s="734"/>
      <c r="C22" s="730"/>
      <c r="D22" s="730"/>
      <c r="E22" s="730"/>
      <c r="F22" s="731">
        <f t="shared" si="0"/>
        <v>0</v>
      </c>
      <c r="G22" s="731">
        <f t="shared" si="1"/>
        <v>0</v>
      </c>
    </row>
    <row r="23" ht="20.25" customHeight="1" spans="1:7">
      <c r="A23" s="735"/>
      <c r="B23" s="736"/>
      <c r="C23" s="730"/>
      <c r="D23" s="730"/>
      <c r="E23" s="730"/>
      <c r="F23" s="731">
        <f t="shared" si="0"/>
        <v>0</v>
      </c>
      <c r="G23" s="731">
        <f t="shared" si="1"/>
        <v>0</v>
      </c>
    </row>
    <row r="24" ht="20.25" customHeight="1" spans="1:7">
      <c r="A24" s="724" t="s">
        <v>74</v>
      </c>
      <c r="B24" s="725" t="s">
        <v>75</v>
      </c>
      <c r="C24" s="726">
        <f>SUM(C25:C34)</f>
        <v>21673</v>
      </c>
      <c r="D24" s="726">
        <f>SUM(D25:D34)</f>
        <v>24678</v>
      </c>
      <c r="E24" s="726">
        <f>SUM(E25:E34)</f>
        <v>25126</v>
      </c>
      <c r="F24" s="731">
        <f t="shared" si="0"/>
        <v>1.15932265953029</v>
      </c>
      <c r="G24" s="731">
        <f t="shared" si="1"/>
        <v>1.01815382121728</v>
      </c>
    </row>
    <row r="25" ht="20.25" customHeight="1" spans="1:7">
      <c r="A25" s="728" t="s">
        <v>76</v>
      </c>
      <c r="B25" s="729" t="s">
        <v>77</v>
      </c>
      <c r="C25" s="730">
        <v>1295</v>
      </c>
      <c r="D25" s="730">
        <v>2271</v>
      </c>
      <c r="E25" s="730">
        <v>2210</v>
      </c>
      <c r="F25" s="731">
        <f t="shared" si="0"/>
        <v>1.70656370656371</v>
      </c>
      <c r="G25" s="731">
        <f t="shared" si="1"/>
        <v>0.973139586085425</v>
      </c>
    </row>
    <row r="26" ht="20.25" customHeight="1" spans="1:7">
      <c r="A26" s="728" t="s">
        <v>78</v>
      </c>
      <c r="B26" s="729" t="s">
        <v>79</v>
      </c>
      <c r="C26" s="730">
        <v>1724</v>
      </c>
      <c r="D26" s="730">
        <v>2624</v>
      </c>
      <c r="E26" s="730">
        <v>2700</v>
      </c>
      <c r="F26" s="731">
        <f t="shared" si="0"/>
        <v>1.5661252900232</v>
      </c>
      <c r="G26" s="731">
        <f t="shared" si="1"/>
        <v>1.02896341463415</v>
      </c>
    </row>
    <row r="27" ht="20.25" customHeight="1" spans="1:7">
      <c r="A27" s="728" t="s">
        <v>80</v>
      </c>
      <c r="B27" s="729" t="s">
        <v>81</v>
      </c>
      <c r="C27" s="730">
        <v>2702</v>
      </c>
      <c r="D27" s="730">
        <v>2468</v>
      </c>
      <c r="E27" s="730">
        <v>2800</v>
      </c>
      <c r="F27" s="731">
        <f t="shared" si="0"/>
        <v>1.03626943005181</v>
      </c>
      <c r="G27" s="731">
        <f t="shared" si="1"/>
        <v>1.13452188006483</v>
      </c>
    </row>
    <row r="28" ht="20.25" customHeight="1" spans="1:7">
      <c r="A28" s="728" t="s">
        <v>82</v>
      </c>
      <c r="B28" s="729" t="s">
        <v>83</v>
      </c>
      <c r="C28" s="730"/>
      <c r="D28" s="730"/>
      <c r="E28" s="730"/>
      <c r="F28" s="731">
        <f t="shared" si="0"/>
        <v>0</v>
      </c>
      <c r="G28" s="731">
        <f t="shared" si="1"/>
        <v>0</v>
      </c>
    </row>
    <row r="29" ht="20.25" customHeight="1" spans="1:7">
      <c r="A29" s="728" t="s">
        <v>84</v>
      </c>
      <c r="B29" s="729" t="s">
        <v>85</v>
      </c>
      <c r="C29" s="730">
        <v>15832</v>
      </c>
      <c r="D29" s="730">
        <v>17019</v>
      </c>
      <c r="E29" s="730">
        <v>17126</v>
      </c>
      <c r="F29" s="731">
        <f t="shared" si="0"/>
        <v>1.08173319858514</v>
      </c>
      <c r="G29" s="731">
        <f t="shared" si="1"/>
        <v>1.00628709089841</v>
      </c>
    </row>
    <row r="30" ht="20.25" customHeight="1" spans="1:7">
      <c r="A30" s="728" t="s">
        <v>86</v>
      </c>
      <c r="B30" s="729" t="s">
        <v>87</v>
      </c>
      <c r="C30" s="730">
        <v>10</v>
      </c>
      <c r="D30" s="730">
        <v>11</v>
      </c>
      <c r="E30" s="730">
        <v>10</v>
      </c>
      <c r="F30" s="731">
        <f t="shared" si="0"/>
        <v>1</v>
      </c>
      <c r="G30" s="731">
        <f t="shared" si="1"/>
        <v>0.909090909090909</v>
      </c>
    </row>
    <row r="31" ht="20.25" customHeight="1" spans="1:7">
      <c r="A31" s="728" t="s">
        <v>88</v>
      </c>
      <c r="B31" s="729" t="s">
        <v>89</v>
      </c>
      <c r="C31" s="730">
        <v>110</v>
      </c>
      <c r="D31" s="730">
        <v>285</v>
      </c>
      <c r="E31" s="730">
        <v>280</v>
      </c>
      <c r="F31" s="731">
        <f t="shared" si="0"/>
        <v>2.54545454545455</v>
      </c>
      <c r="G31" s="731">
        <f t="shared" si="1"/>
        <v>0.982456140350877</v>
      </c>
    </row>
    <row r="32" ht="20.25" customHeight="1" spans="1:7">
      <c r="A32" s="737" t="s">
        <v>90</v>
      </c>
      <c r="B32" s="738" t="s">
        <v>91</v>
      </c>
      <c r="C32" s="730"/>
      <c r="D32" s="730"/>
      <c r="E32" s="730"/>
      <c r="F32" s="731">
        <f t="shared" si="0"/>
        <v>0</v>
      </c>
      <c r="G32" s="731">
        <f t="shared" si="1"/>
        <v>0</v>
      </c>
    </row>
    <row r="33" ht="20.25" customHeight="1" spans="1:7">
      <c r="A33" s="739"/>
      <c r="B33" s="740"/>
      <c r="C33" s="730"/>
      <c r="D33" s="730"/>
      <c r="E33" s="730"/>
      <c r="F33" s="731">
        <f t="shared" si="0"/>
        <v>0</v>
      </c>
      <c r="G33" s="731">
        <f t="shared" si="1"/>
        <v>0</v>
      </c>
    </row>
    <row r="34" ht="20.25" customHeight="1" spans="1:7">
      <c r="A34" s="741"/>
      <c r="B34" s="742"/>
      <c r="C34" s="730"/>
      <c r="D34" s="730"/>
      <c r="E34" s="730"/>
      <c r="F34" s="731">
        <f t="shared" si="0"/>
        <v>0</v>
      </c>
      <c r="G34" s="731">
        <f t="shared" si="1"/>
        <v>0</v>
      </c>
    </row>
    <row r="35" ht="20.25" customHeight="1" spans="1:7">
      <c r="A35" s="743" t="s">
        <v>92</v>
      </c>
      <c r="B35" s="744"/>
      <c r="C35" s="726">
        <f>C6+C24</f>
        <v>44600</v>
      </c>
      <c r="D35" s="726">
        <f>D6+D24</f>
        <v>46931</v>
      </c>
      <c r="E35" s="726">
        <f>E6+E24</f>
        <v>49750</v>
      </c>
      <c r="F35" s="731">
        <f t="shared" si="0"/>
        <v>1.11547085201794</v>
      </c>
      <c r="G35" s="731">
        <f t="shared" si="1"/>
        <v>1.06006690673542</v>
      </c>
    </row>
  </sheetData>
  <mergeCells count="7">
    <mergeCell ref="A2:G2"/>
    <mergeCell ref="F3:G3"/>
    <mergeCell ref="A4:B4"/>
    <mergeCell ref="E4:G4"/>
    <mergeCell ref="A35:B35"/>
    <mergeCell ref="C4:C5"/>
    <mergeCell ref="D4:D5"/>
  </mergeCells>
  <pageMargins left="0.49" right="0.49" top="0.83" bottom="0.08"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3"/>
  <sheetViews>
    <sheetView workbookViewId="0">
      <selection activeCell="G34" sqref="G34"/>
    </sheetView>
  </sheetViews>
  <sheetFormatPr defaultColWidth="8.75" defaultRowHeight="13.5" customHeight="1" outlineLevelCol="6"/>
  <cols>
    <col min="1" max="1" width="9.125" customWidth="1"/>
    <col min="2" max="2" width="29.625" customWidth="1"/>
    <col min="3" max="6" width="10.75" customWidth="1"/>
    <col min="7" max="7" width="11.25" customWidth="1"/>
  </cols>
  <sheetData>
    <row r="1" ht="14.25" customHeight="1" spans="1:7">
      <c r="A1" s="677" t="s">
        <v>93</v>
      </c>
      <c r="B1" s="678"/>
      <c r="C1" s="34"/>
      <c r="D1" s="34"/>
      <c r="E1" s="34"/>
      <c r="F1" s="679" t="s">
        <v>94</v>
      </c>
      <c r="G1" s="679"/>
    </row>
    <row r="2" ht="24" customHeight="1" spans="1:7">
      <c r="A2" s="680" t="s">
        <v>95</v>
      </c>
      <c r="B2" s="680"/>
      <c r="C2" s="680"/>
      <c r="D2" s="680"/>
      <c r="E2" s="680"/>
      <c r="F2" s="680"/>
      <c r="G2" s="680"/>
    </row>
    <row r="3" ht="14.25" customHeight="1" spans="1:7">
      <c r="A3" s="681"/>
      <c r="B3" s="34"/>
      <c r="C3" s="34"/>
      <c r="D3" s="34"/>
      <c r="E3" s="34"/>
      <c r="F3" s="34"/>
      <c r="G3" s="682" t="s">
        <v>32</v>
      </c>
    </row>
    <row r="4" ht="33" customHeight="1" spans="1:7">
      <c r="A4" s="683" t="s">
        <v>33</v>
      </c>
      <c r="B4" s="684"/>
      <c r="C4" s="685" t="s">
        <v>34</v>
      </c>
      <c r="D4" s="686" t="s">
        <v>35</v>
      </c>
      <c r="E4" s="687" t="s">
        <v>36</v>
      </c>
      <c r="F4" s="688"/>
      <c r="G4" s="689"/>
    </row>
    <row r="5" ht="63" customHeight="1" spans="1:7">
      <c r="A5" s="690" t="s">
        <v>37</v>
      </c>
      <c r="B5" s="691" t="s">
        <v>38</v>
      </c>
      <c r="C5" s="692"/>
      <c r="D5" s="693"/>
      <c r="E5" s="694" t="s">
        <v>39</v>
      </c>
      <c r="F5" s="695" t="s">
        <v>40</v>
      </c>
      <c r="G5" s="696" t="s">
        <v>41</v>
      </c>
    </row>
    <row r="6" customHeight="1" spans="1:7">
      <c r="A6" s="697" t="s">
        <v>96</v>
      </c>
      <c r="B6" s="698" t="s">
        <v>97</v>
      </c>
      <c r="C6" s="544">
        <f>SUM(C7:C34)</f>
        <v>22072</v>
      </c>
      <c r="D6" s="544">
        <f>SUM(D7:D34)</f>
        <v>24053</v>
      </c>
      <c r="E6" s="544">
        <f>SUM(E7:E34)</f>
        <v>23436</v>
      </c>
      <c r="F6" s="699">
        <f t="shared" ref="F6:F69" si="0">IFERROR($E6/C6,"")</f>
        <v>1.06179775280899</v>
      </c>
      <c r="G6" s="699">
        <f t="shared" ref="G6:G69" si="1">IFERROR($E6/D6,"")</f>
        <v>0.974348314139608</v>
      </c>
    </row>
    <row r="7" customHeight="1" spans="1:7">
      <c r="A7" s="697" t="s">
        <v>98</v>
      </c>
      <c r="B7" s="698" t="s">
        <v>99</v>
      </c>
      <c r="C7" s="544">
        <v>569</v>
      </c>
      <c r="D7" s="544">
        <v>583</v>
      </c>
      <c r="E7" s="544">
        <v>505</v>
      </c>
      <c r="F7" s="700">
        <f t="shared" si="0"/>
        <v>0.887521968365554</v>
      </c>
      <c r="G7" s="700">
        <f t="shared" si="1"/>
        <v>0.866209262435678</v>
      </c>
    </row>
    <row r="8" customHeight="1" spans="1:7">
      <c r="A8" s="697" t="s">
        <v>100</v>
      </c>
      <c r="B8" s="698" t="s">
        <v>101</v>
      </c>
      <c r="C8" s="544">
        <v>450</v>
      </c>
      <c r="D8" s="544">
        <v>464</v>
      </c>
      <c r="E8" s="544">
        <v>460</v>
      </c>
      <c r="F8" s="700">
        <f t="shared" si="0"/>
        <v>1.02222222222222</v>
      </c>
      <c r="G8" s="700">
        <f t="shared" si="1"/>
        <v>0.991379310344828</v>
      </c>
    </row>
    <row r="9" customHeight="1" spans="1:7">
      <c r="A9" s="697" t="s">
        <v>102</v>
      </c>
      <c r="B9" s="698" t="s">
        <v>103</v>
      </c>
      <c r="C9" s="544">
        <v>10666</v>
      </c>
      <c r="D9" s="544">
        <v>11338</v>
      </c>
      <c r="E9" s="544">
        <v>11109</v>
      </c>
      <c r="F9" s="700">
        <f t="shared" si="0"/>
        <v>1.04153384586537</v>
      </c>
      <c r="G9" s="700">
        <f t="shared" si="1"/>
        <v>0.979802434291762</v>
      </c>
    </row>
    <row r="10" customHeight="1" spans="1:7">
      <c r="A10" s="697" t="s">
        <v>104</v>
      </c>
      <c r="B10" s="698" t="s">
        <v>105</v>
      </c>
      <c r="C10" s="544">
        <v>1905</v>
      </c>
      <c r="D10" s="544">
        <v>1949</v>
      </c>
      <c r="E10" s="544">
        <v>1368</v>
      </c>
      <c r="F10" s="700">
        <f t="shared" si="0"/>
        <v>0.718110236220472</v>
      </c>
      <c r="G10" s="700">
        <f t="shared" si="1"/>
        <v>0.701898409440739</v>
      </c>
    </row>
    <row r="11" customHeight="1" spans="1:7">
      <c r="A11" s="697" t="s">
        <v>106</v>
      </c>
      <c r="B11" s="698" t="s">
        <v>107</v>
      </c>
      <c r="C11" s="544">
        <v>285</v>
      </c>
      <c r="D11" s="544">
        <v>303</v>
      </c>
      <c r="E11" s="544">
        <v>305</v>
      </c>
      <c r="F11" s="700">
        <f t="shared" si="0"/>
        <v>1.07017543859649</v>
      </c>
      <c r="G11" s="700">
        <f t="shared" si="1"/>
        <v>1.00660066006601</v>
      </c>
    </row>
    <row r="12" customHeight="1" spans="1:7">
      <c r="A12" s="697" t="s">
        <v>108</v>
      </c>
      <c r="B12" s="698" t="s">
        <v>109</v>
      </c>
      <c r="C12" s="544">
        <v>1545</v>
      </c>
      <c r="D12" s="544">
        <v>1846</v>
      </c>
      <c r="E12" s="544">
        <v>1637</v>
      </c>
      <c r="F12" s="700">
        <f t="shared" si="0"/>
        <v>1.05954692556634</v>
      </c>
      <c r="G12" s="700">
        <f t="shared" si="1"/>
        <v>0.886782231852654</v>
      </c>
    </row>
    <row r="13" customHeight="1" spans="1:7">
      <c r="A13" s="697" t="s">
        <v>110</v>
      </c>
      <c r="B13" s="698" t="s">
        <v>111</v>
      </c>
      <c r="C13" s="544">
        <v>400</v>
      </c>
      <c r="D13" s="544">
        <v>430</v>
      </c>
      <c r="E13" s="544">
        <v>400</v>
      </c>
      <c r="F13" s="700">
        <f t="shared" si="0"/>
        <v>1</v>
      </c>
      <c r="G13" s="700">
        <f t="shared" si="1"/>
        <v>0.930232558139535</v>
      </c>
    </row>
    <row r="14" customHeight="1" spans="1:7">
      <c r="A14" s="697" t="s">
        <v>112</v>
      </c>
      <c r="B14" s="698" t="s">
        <v>113</v>
      </c>
      <c r="C14" s="544">
        <v>332</v>
      </c>
      <c r="D14" s="544">
        <v>315</v>
      </c>
      <c r="E14" s="544">
        <v>334</v>
      </c>
      <c r="F14" s="700">
        <f t="shared" si="0"/>
        <v>1.00602409638554</v>
      </c>
      <c r="G14" s="700">
        <f t="shared" si="1"/>
        <v>1.06031746031746</v>
      </c>
    </row>
    <row r="15" customHeight="1" spans="1:7">
      <c r="A15" s="697" t="s">
        <v>114</v>
      </c>
      <c r="B15" s="698" t="s">
        <v>115</v>
      </c>
      <c r="C15" s="544"/>
      <c r="D15" s="544"/>
      <c r="E15" s="544"/>
      <c r="F15" s="700" t="str">
        <f t="shared" si="0"/>
        <v/>
      </c>
      <c r="G15" s="700" t="str">
        <f t="shared" si="1"/>
        <v/>
      </c>
    </row>
    <row r="16" customHeight="1" spans="1:7">
      <c r="A16" s="697" t="s">
        <v>116</v>
      </c>
      <c r="B16" s="698" t="s">
        <v>117</v>
      </c>
      <c r="C16" s="544">
        <v>979</v>
      </c>
      <c r="D16" s="544">
        <v>1101</v>
      </c>
      <c r="E16" s="544">
        <v>1007</v>
      </c>
      <c r="F16" s="700">
        <f t="shared" si="0"/>
        <v>1.02860061287028</v>
      </c>
      <c r="G16" s="700">
        <f t="shared" si="1"/>
        <v>0.914623069936421</v>
      </c>
    </row>
    <row r="17" customHeight="1" spans="1:7">
      <c r="A17" s="697" t="s">
        <v>118</v>
      </c>
      <c r="B17" s="698" t="s">
        <v>119</v>
      </c>
      <c r="C17" s="544">
        <v>248</v>
      </c>
      <c r="D17" s="544">
        <v>255</v>
      </c>
      <c r="E17" s="544">
        <v>236</v>
      </c>
      <c r="F17" s="700">
        <f t="shared" si="0"/>
        <v>0.951612903225806</v>
      </c>
      <c r="G17" s="700">
        <f t="shared" si="1"/>
        <v>0.925490196078431</v>
      </c>
    </row>
    <row r="18" customHeight="1" spans="1:7">
      <c r="A18" s="697" t="s">
        <v>120</v>
      </c>
      <c r="B18" s="698" t="s">
        <v>121</v>
      </c>
      <c r="C18" s="544"/>
      <c r="D18" s="544"/>
      <c r="E18" s="544"/>
      <c r="F18" s="700" t="str">
        <f t="shared" si="0"/>
        <v/>
      </c>
      <c r="G18" s="700" t="str">
        <f t="shared" si="1"/>
        <v/>
      </c>
    </row>
    <row r="19" customHeight="1" spans="1:7">
      <c r="A19" s="697" t="s">
        <v>122</v>
      </c>
      <c r="B19" s="698" t="s">
        <v>123</v>
      </c>
      <c r="C19" s="544">
        <v>15</v>
      </c>
      <c r="D19" s="544">
        <v>25</v>
      </c>
      <c r="E19" s="544">
        <v>20</v>
      </c>
      <c r="F19" s="700">
        <f t="shared" si="0"/>
        <v>1.33333333333333</v>
      </c>
      <c r="G19" s="700">
        <f t="shared" si="1"/>
        <v>0.8</v>
      </c>
    </row>
    <row r="20" customHeight="1" spans="1:7">
      <c r="A20" s="697" t="s">
        <v>124</v>
      </c>
      <c r="B20" s="698" t="s">
        <v>125</v>
      </c>
      <c r="C20" s="544"/>
      <c r="D20" s="544"/>
      <c r="E20" s="544"/>
      <c r="F20" s="700" t="str">
        <f t="shared" si="0"/>
        <v/>
      </c>
      <c r="G20" s="700" t="str">
        <f t="shared" si="1"/>
        <v/>
      </c>
    </row>
    <row r="21" customHeight="1" spans="1:7">
      <c r="A21" s="697" t="s">
        <v>126</v>
      </c>
      <c r="B21" s="698" t="s">
        <v>127</v>
      </c>
      <c r="C21" s="544">
        <v>221</v>
      </c>
      <c r="D21" s="544">
        <v>217</v>
      </c>
      <c r="E21" s="544">
        <v>200</v>
      </c>
      <c r="F21" s="700">
        <f t="shared" si="0"/>
        <v>0.904977375565611</v>
      </c>
      <c r="G21" s="700">
        <f t="shared" si="1"/>
        <v>0.921658986175115</v>
      </c>
    </row>
    <row r="22" customHeight="1" spans="1:7">
      <c r="A22" s="697" t="s">
        <v>128</v>
      </c>
      <c r="B22" s="698" t="s">
        <v>129</v>
      </c>
      <c r="C22" s="544">
        <v>56</v>
      </c>
      <c r="D22" s="544">
        <v>55</v>
      </c>
      <c r="E22" s="544">
        <v>54</v>
      </c>
      <c r="F22" s="700">
        <f t="shared" si="0"/>
        <v>0.964285714285714</v>
      </c>
      <c r="G22" s="700">
        <f t="shared" si="1"/>
        <v>0.981818181818182</v>
      </c>
    </row>
    <row r="23" customHeight="1" spans="1:7">
      <c r="A23" s="697" t="s">
        <v>130</v>
      </c>
      <c r="B23" s="698" t="s">
        <v>131</v>
      </c>
      <c r="C23" s="544">
        <v>369</v>
      </c>
      <c r="D23" s="544">
        <v>458</v>
      </c>
      <c r="E23" s="544">
        <v>495</v>
      </c>
      <c r="F23" s="700">
        <f t="shared" si="0"/>
        <v>1.34146341463415</v>
      </c>
      <c r="G23" s="700">
        <f t="shared" si="1"/>
        <v>1.08078602620087</v>
      </c>
    </row>
    <row r="24" customHeight="1" spans="1:7">
      <c r="A24" s="697" t="s">
        <v>132</v>
      </c>
      <c r="B24" s="698" t="s">
        <v>133</v>
      </c>
      <c r="C24" s="544">
        <v>1299</v>
      </c>
      <c r="D24" s="544">
        <v>1344</v>
      </c>
      <c r="E24" s="544">
        <v>1600</v>
      </c>
      <c r="F24" s="700">
        <f t="shared" si="0"/>
        <v>1.23171670515781</v>
      </c>
      <c r="G24" s="700">
        <f t="shared" si="1"/>
        <v>1.19047619047619</v>
      </c>
    </row>
    <row r="25" customHeight="1" spans="1:7">
      <c r="A25" s="697" t="s">
        <v>134</v>
      </c>
      <c r="B25" s="698" t="s">
        <v>135</v>
      </c>
      <c r="C25" s="544">
        <v>827</v>
      </c>
      <c r="D25" s="544">
        <v>875</v>
      </c>
      <c r="E25" s="544">
        <v>686</v>
      </c>
      <c r="F25" s="700">
        <f t="shared" si="0"/>
        <v>0.82950423216445</v>
      </c>
      <c r="G25" s="700">
        <f t="shared" si="1"/>
        <v>0.784</v>
      </c>
    </row>
    <row r="26" customHeight="1" spans="1:7">
      <c r="A26" s="697" t="s">
        <v>136</v>
      </c>
      <c r="B26" s="698" t="s">
        <v>137</v>
      </c>
      <c r="C26" s="544">
        <v>312</v>
      </c>
      <c r="D26" s="544">
        <v>487</v>
      </c>
      <c r="E26" s="544">
        <v>411</v>
      </c>
      <c r="F26" s="700">
        <f t="shared" si="0"/>
        <v>1.31730769230769</v>
      </c>
      <c r="G26" s="700">
        <f t="shared" si="1"/>
        <v>0.84394250513347</v>
      </c>
    </row>
    <row r="27" customHeight="1" spans="1:7">
      <c r="A27" s="697" t="s">
        <v>138</v>
      </c>
      <c r="B27" s="698" t="s">
        <v>139</v>
      </c>
      <c r="C27" s="544">
        <v>228</v>
      </c>
      <c r="D27" s="544">
        <v>246</v>
      </c>
      <c r="E27" s="544">
        <v>278</v>
      </c>
      <c r="F27" s="700">
        <f t="shared" si="0"/>
        <v>1.21929824561404</v>
      </c>
      <c r="G27" s="700">
        <f t="shared" si="1"/>
        <v>1.13008130081301</v>
      </c>
    </row>
    <row r="28" customHeight="1" spans="1:7">
      <c r="A28" s="697" t="s">
        <v>140</v>
      </c>
      <c r="B28" s="698" t="s">
        <v>141</v>
      </c>
      <c r="C28" s="544"/>
      <c r="D28" s="544"/>
      <c r="E28" s="544"/>
      <c r="F28" s="700" t="str">
        <f t="shared" si="0"/>
        <v/>
      </c>
      <c r="G28" s="700" t="str">
        <f t="shared" si="1"/>
        <v/>
      </c>
    </row>
    <row r="29" customHeight="1" spans="1:7">
      <c r="A29" s="697" t="s">
        <v>142</v>
      </c>
      <c r="B29" s="698" t="s">
        <v>143</v>
      </c>
      <c r="C29" s="544">
        <v>32</v>
      </c>
      <c r="D29" s="544">
        <v>78</v>
      </c>
      <c r="E29" s="544">
        <v>45</v>
      </c>
      <c r="F29" s="700">
        <f t="shared" si="0"/>
        <v>1.40625</v>
      </c>
      <c r="G29" s="700">
        <f t="shared" si="1"/>
        <v>0.576923076923077</v>
      </c>
    </row>
    <row r="30" customHeight="1" spans="1:7">
      <c r="A30" s="697" t="s">
        <v>144</v>
      </c>
      <c r="B30" s="698" t="s">
        <v>145</v>
      </c>
      <c r="C30" s="544"/>
      <c r="D30" s="544"/>
      <c r="E30" s="544"/>
      <c r="F30" s="700" t="str">
        <f t="shared" si="0"/>
        <v/>
      </c>
      <c r="G30" s="700" t="str">
        <f t="shared" si="1"/>
        <v/>
      </c>
    </row>
    <row r="31" customHeight="1" spans="1:7">
      <c r="A31" s="697" t="s">
        <v>146</v>
      </c>
      <c r="B31" s="698" t="s">
        <v>147</v>
      </c>
      <c r="C31" s="544">
        <v>973</v>
      </c>
      <c r="D31" s="544">
        <v>1250</v>
      </c>
      <c r="E31" s="544">
        <v>1057</v>
      </c>
      <c r="F31" s="700">
        <f t="shared" si="0"/>
        <v>1.0863309352518</v>
      </c>
      <c r="G31" s="700">
        <f t="shared" si="1"/>
        <v>0.8456</v>
      </c>
    </row>
    <row r="32" customHeight="1" spans="1:7">
      <c r="A32" s="632">
        <v>20139</v>
      </c>
      <c r="B32" s="632" t="s">
        <v>148</v>
      </c>
      <c r="C32" s="634"/>
      <c r="D32" s="634"/>
      <c r="E32" s="634"/>
      <c r="F32" s="701" t="str">
        <f t="shared" si="0"/>
        <v/>
      </c>
      <c r="G32" s="701" t="str">
        <f t="shared" si="1"/>
        <v/>
      </c>
    </row>
    <row r="33" customHeight="1" spans="1:7">
      <c r="A33" s="632">
        <v>20140</v>
      </c>
      <c r="B33" s="632" t="s">
        <v>149</v>
      </c>
      <c r="C33" s="634">
        <v>261</v>
      </c>
      <c r="D33" s="634">
        <v>264</v>
      </c>
      <c r="E33" s="634">
        <v>251</v>
      </c>
      <c r="F33" s="701">
        <f t="shared" si="0"/>
        <v>0.961685823754789</v>
      </c>
      <c r="G33" s="701">
        <f t="shared" si="1"/>
        <v>0.950757575757576</v>
      </c>
    </row>
    <row r="34" customHeight="1" spans="1:7">
      <c r="A34" s="697" t="s">
        <v>150</v>
      </c>
      <c r="B34" s="698" t="s">
        <v>151</v>
      </c>
      <c r="C34" s="544">
        <v>100</v>
      </c>
      <c r="D34" s="544">
        <v>170</v>
      </c>
      <c r="E34" s="544">
        <v>978</v>
      </c>
      <c r="F34" s="700">
        <f t="shared" si="0"/>
        <v>9.78</v>
      </c>
      <c r="G34" s="701">
        <f t="shared" si="1"/>
        <v>5.75294117647059</v>
      </c>
    </row>
    <row r="35" customHeight="1" spans="1:7">
      <c r="A35" s="697" t="s">
        <v>152</v>
      </c>
      <c r="B35" s="698" t="s">
        <v>153</v>
      </c>
      <c r="C35" s="544">
        <f>SUM(C36:C44)</f>
        <v>0</v>
      </c>
      <c r="D35" s="544">
        <f>SUM(D36:D44)</f>
        <v>0</v>
      </c>
      <c r="E35" s="544">
        <f>SUM(E36:E44)</f>
        <v>0</v>
      </c>
      <c r="F35" s="700" t="str">
        <f t="shared" si="0"/>
        <v/>
      </c>
      <c r="G35" s="700" t="str">
        <f t="shared" si="1"/>
        <v/>
      </c>
    </row>
    <row r="36" customHeight="1" spans="1:7">
      <c r="A36" s="697" t="s">
        <v>154</v>
      </c>
      <c r="B36" s="698" t="s">
        <v>155</v>
      </c>
      <c r="C36" s="544"/>
      <c r="D36" s="544"/>
      <c r="E36" s="544"/>
      <c r="F36" s="700" t="str">
        <f t="shared" si="0"/>
        <v/>
      </c>
      <c r="G36" s="700" t="str">
        <f t="shared" si="1"/>
        <v/>
      </c>
    </row>
    <row r="37" customHeight="1" spans="1:7">
      <c r="A37" s="697" t="s">
        <v>156</v>
      </c>
      <c r="B37" s="698" t="s">
        <v>157</v>
      </c>
      <c r="C37" s="544"/>
      <c r="D37" s="544"/>
      <c r="E37" s="544"/>
      <c r="F37" s="700" t="str">
        <f t="shared" si="0"/>
        <v/>
      </c>
      <c r="G37" s="700" t="str">
        <f t="shared" si="1"/>
        <v/>
      </c>
    </row>
    <row r="38" customHeight="1" spans="1:7">
      <c r="A38" s="697" t="s">
        <v>158</v>
      </c>
      <c r="B38" s="698" t="s">
        <v>159</v>
      </c>
      <c r="C38" s="544"/>
      <c r="D38" s="544"/>
      <c r="E38" s="544"/>
      <c r="F38" s="700" t="str">
        <f t="shared" si="0"/>
        <v/>
      </c>
      <c r="G38" s="700" t="str">
        <f t="shared" si="1"/>
        <v/>
      </c>
    </row>
    <row r="39" customHeight="1" spans="1:7">
      <c r="A39" s="697" t="s">
        <v>160</v>
      </c>
      <c r="B39" s="698" t="s">
        <v>161</v>
      </c>
      <c r="C39" s="544"/>
      <c r="D39" s="544"/>
      <c r="E39" s="544"/>
      <c r="F39" s="700" t="str">
        <f t="shared" si="0"/>
        <v/>
      </c>
      <c r="G39" s="700" t="str">
        <f t="shared" si="1"/>
        <v/>
      </c>
    </row>
    <row r="40" customHeight="1" spans="1:7">
      <c r="A40" s="697" t="s">
        <v>162</v>
      </c>
      <c r="B40" s="698" t="s">
        <v>163</v>
      </c>
      <c r="C40" s="544"/>
      <c r="D40" s="544"/>
      <c r="E40" s="544"/>
      <c r="F40" s="700" t="str">
        <f t="shared" si="0"/>
        <v/>
      </c>
      <c r="G40" s="700" t="str">
        <f t="shared" si="1"/>
        <v/>
      </c>
    </row>
    <row r="41" customHeight="1" spans="1:7">
      <c r="A41" s="697" t="s">
        <v>164</v>
      </c>
      <c r="B41" s="698" t="s">
        <v>165</v>
      </c>
      <c r="C41" s="544"/>
      <c r="D41" s="544"/>
      <c r="E41" s="544"/>
      <c r="F41" s="700" t="str">
        <f t="shared" si="0"/>
        <v/>
      </c>
      <c r="G41" s="700" t="str">
        <f t="shared" si="1"/>
        <v/>
      </c>
    </row>
    <row r="42" customHeight="1" spans="1:7">
      <c r="A42" s="697" t="s">
        <v>166</v>
      </c>
      <c r="B42" s="698" t="s">
        <v>167</v>
      </c>
      <c r="C42" s="544"/>
      <c r="D42" s="544"/>
      <c r="E42" s="544"/>
      <c r="F42" s="700" t="str">
        <f t="shared" si="0"/>
        <v/>
      </c>
      <c r="G42" s="700" t="str">
        <f t="shared" si="1"/>
        <v/>
      </c>
    </row>
    <row r="43" customHeight="1" spans="1:7">
      <c r="A43" s="697" t="s">
        <v>168</v>
      </c>
      <c r="B43" s="698" t="s">
        <v>169</v>
      </c>
      <c r="C43" s="544"/>
      <c r="D43" s="544"/>
      <c r="E43" s="544"/>
      <c r="F43" s="700" t="str">
        <f t="shared" si="0"/>
        <v/>
      </c>
      <c r="G43" s="700" t="str">
        <f t="shared" si="1"/>
        <v/>
      </c>
    </row>
    <row r="44" customHeight="1" spans="1:7">
      <c r="A44" s="697" t="s">
        <v>170</v>
      </c>
      <c r="B44" s="698" t="s">
        <v>171</v>
      </c>
      <c r="C44" s="544"/>
      <c r="D44" s="544"/>
      <c r="E44" s="544"/>
      <c r="F44" s="700" t="str">
        <f t="shared" si="0"/>
        <v/>
      </c>
      <c r="G44" s="700" t="str">
        <f t="shared" si="1"/>
        <v/>
      </c>
    </row>
    <row r="45" customHeight="1" spans="1:7">
      <c r="A45" s="697" t="s">
        <v>172</v>
      </c>
      <c r="B45" s="698" t="s">
        <v>173</v>
      </c>
      <c r="C45" s="544">
        <f>SUM(C46:C50)</f>
        <v>35</v>
      </c>
      <c r="D45" s="544">
        <f>SUM(D46:D50)</f>
        <v>58</v>
      </c>
      <c r="E45" s="544">
        <f>SUM(E46:E50)</f>
        <v>35</v>
      </c>
      <c r="F45" s="700">
        <f t="shared" si="0"/>
        <v>1</v>
      </c>
      <c r="G45" s="700">
        <f t="shared" si="1"/>
        <v>0.603448275862069</v>
      </c>
    </row>
    <row r="46" customHeight="1" spans="1:7">
      <c r="A46" s="697" t="s">
        <v>174</v>
      </c>
      <c r="B46" s="698" t="s">
        <v>175</v>
      </c>
      <c r="C46" s="544"/>
      <c r="D46" s="544"/>
      <c r="E46" s="544"/>
      <c r="F46" s="700" t="str">
        <f t="shared" si="0"/>
        <v/>
      </c>
      <c r="G46" s="700" t="str">
        <f t="shared" si="1"/>
        <v/>
      </c>
    </row>
    <row r="47" customHeight="1" spans="1:7">
      <c r="A47" s="697" t="s">
        <v>176</v>
      </c>
      <c r="B47" s="698" t="s">
        <v>177</v>
      </c>
      <c r="C47" s="544"/>
      <c r="D47" s="544"/>
      <c r="E47" s="544"/>
      <c r="F47" s="700" t="str">
        <f t="shared" si="0"/>
        <v/>
      </c>
      <c r="G47" s="700" t="str">
        <f t="shared" si="1"/>
        <v/>
      </c>
    </row>
    <row r="48" customHeight="1" spans="1:7">
      <c r="A48" s="697" t="s">
        <v>178</v>
      </c>
      <c r="B48" s="698" t="s">
        <v>179</v>
      </c>
      <c r="C48" s="544"/>
      <c r="D48" s="544"/>
      <c r="E48" s="544"/>
      <c r="F48" s="700" t="str">
        <f t="shared" si="0"/>
        <v/>
      </c>
      <c r="G48" s="700" t="str">
        <f t="shared" si="1"/>
        <v/>
      </c>
    </row>
    <row r="49" customHeight="1" spans="1:7">
      <c r="A49" s="697" t="s">
        <v>180</v>
      </c>
      <c r="B49" s="698" t="s">
        <v>181</v>
      </c>
      <c r="C49" s="544">
        <v>35</v>
      </c>
      <c r="D49" s="544">
        <v>58</v>
      </c>
      <c r="E49" s="544">
        <v>35</v>
      </c>
      <c r="F49" s="700">
        <f t="shared" si="0"/>
        <v>1</v>
      </c>
      <c r="G49" s="700">
        <f t="shared" si="1"/>
        <v>0.603448275862069</v>
      </c>
    </row>
    <row r="50" customHeight="1" spans="1:7">
      <c r="A50" s="697" t="s">
        <v>182</v>
      </c>
      <c r="B50" s="698" t="s">
        <v>183</v>
      </c>
      <c r="C50" s="544"/>
      <c r="D50" s="544"/>
      <c r="E50" s="544"/>
      <c r="F50" s="700" t="str">
        <f t="shared" si="0"/>
        <v/>
      </c>
      <c r="G50" s="700" t="str">
        <f t="shared" si="1"/>
        <v/>
      </c>
    </row>
    <row r="51" customHeight="1" spans="1:7">
      <c r="A51" s="697" t="s">
        <v>184</v>
      </c>
      <c r="B51" s="698" t="s">
        <v>185</v>
      </c>
      <c r="C51" s="544">
        <f>SUM(C52:C62)</f>
        <v>6119</v>
      </c>
      <c r="D51" s="544">
        <f>SUM(D52:D62)</f>
        <v>7484</v>
      </c>
      <c r="E51" s="544">
        <f>SUM(E52:E62)</f>
        <v>7290</v>
      </c>
      <c r="F51" s="700">
        <f t="shared" si="0"/>
        <v>1.19137113907501</v>
      </c>
      <c r="G51" s="700">
        <f t="shared" si="1"/>
        <v>0.97407803313736</v>
      </c>
    </row>
    <row r="52" customHeight="1" spans="1:7">
      <c r="A52" s="697" t="s">
        <v>186</v>
      </c>
      <c r="B52" s="698" t="s">
        <v>187</v>
      </c>
      <c r="C52" s="544">
        <v>20</v>
      </c>
      <c r="D52" s="544">
        <v>19</v>
      </c>
      <c r="E52" s="544">
        <v>20</v>
      </c>
      <c r="F52" s="700">
        <f t="shared" si="0"/>
        <v>1</v>
      </c>
      <c r="G52" s="700">
        <f t="shared" si="1"/>
        <v>1.05263157894737</v>
      </c>
    </row>
    <row r="53" customHeight="1" spans="1:7">
      <c r="A53" s="697" t="s">
        <v>188</v>
      </c>
      <c r="B53" s="698" t="s">
        <v>189</v>
      </c>
      <c r="C53" s="544">
        <v>5402</v>
      </c>
      <c r="D53" s="544">
        <v>6466</v>
      </c>
      <c r="E53" s="544">
        <v>6519</v>
      </c>
      <c r="F53" s="700">
        <f t="shared" si="0"/>
        <v>1.2067752684191</v>
      </c>
      <c r="G53" s="700">
        <f t="shared" si="1"/>
        <v>1.00819672131148</v>
      </c>
    </row>
    <row r="54" customHeight="1" spans="1:7">
      <c r="A54" s="697" t="s">
        <v>190</v>
      </c>
      <c r="B54" s="698" t="s">
        <v>191</v>
      </c>
      <c r="C54" s="544"/>
      <c r="D54" s="544"/>
      <c r="E54" s="544"/>
      <c r="F54" s="700" t="str">
        <f t="shared" si="0"/>
        <v/>
      </c>
      <c r="G54" s="700" t="str">
        <f t="shared" si="1"/>
        <v/>
      </c>
    </row>
    <row r="55" customHeight="1" spans="1:7">
      <c r="A55" s="697" t="s">
        <v>192</v>
      </c>
      <c r="B55" s="698" t="s">
        <v>193</v>
      </c>
      <c r="C55" s="544">
        <v>100</v>
      </c>
      <c r="D55" s="544">
        <v>65</v>
      </c>
      <c r="E55" s="544">
        <v>65</v>
      </c>
      <c r="F55" s="700">
        <f t="shared" si="0"/>
        <v>0.65</v>
      </c>
      <c r="G55" s="700">
        <f t="shared" si="1"/>
        <v>1</v>
      </c>
    </row>
    <row r="56" customHeight="1" spans="1:7">
      <c r="A56" s="697" t="s">
        <v>194</v>
      </c>
      <c r="B56" s="698" t="s">
        <v>195</v>
      </c>
      <c r="C56" s="544">
        <v>150</v>
      </c>
      <c r="D56" s="544">
        <v>353</v>
      </c>
      <c r="E56" s="544">
        <v>153</v>
      </c>
      <c r="F56" s="700">
        <f t="shared" si="0"/>
        <v>1.02</v>
      </c>
      <c r="G56" s="700">
        <f t="shared" si="1"/>
        <v>0.43342776203966</v>
      </c>
    </row>
    <row r="57" customHeight="1" spans="1:7">
      <c r="A57" s="697" t="s">
        <v>196</v>
      </c>
      <c r="B57" s="698" t="s">
        <v>197</v>
      </c>
      <c r="C57" s="544">
        <v>412</v>
      </c>
      <c r="D57" s="544">
        <v>528</v>
      </c>
      <c r="E57" s="544">
        <v>493</v>
      </c>
      <c r="F57" s="700">
        <f t="shared" si="0"/>
        <v>1.19660194174757</v>
      </c>
      <c r="G57" s="700">
        <f t="shared" si="1"/>
        <v>0.933712121212121</v>
      </c>
    </row>
    <row r="58" customHeight="1" spans="1:7">
      <c r="A58" s="697" t="s">
        <v>198</v>
      </c>
      <c r="B58" s="698" t="s">
        <v>199</v>
      </c>
      <c r="C58" s="544">
        <v>35</v>
      </c>
      <c r="D58" s="544">
        <v>35</v>
      </c>
      <c r="E58" s="544">
        <v>40</v>
      </c>
      <c r="F58" s="700">
        <f t="shared" si="0"/>
        <v>1.14285714285714</v>
      </c>
      <c r="G58" s="700">
        <f t="shared" si="1"/>
        <v>1.14285714285714</v>
      </c>
    </row>
    <row r="59" customHeight="1" spans="1:7">
      <c r="A59" s="697" t="s">
        <v>200</v>
      </c>
      <c r="B59" s="698" t="s">
        <v>201</v>
      </c>
      <c r="C59" s="544"/>
      <c r="D59" s="544"/>
      <c r="E59" s="544"/>
      <c r="F59" s="700" t="str">
        <f t="shared" si="0"/>
        <v/>
      </c>
      <c r="G59" s="700" t="str">
        <f t="shared" si="1"/>
        <v/>
      </c>
    </row>
    <row r="60" customHeight="1" spans="1:7">
      <c r="A60" s="697" t="s">
        <v>202</v>
      </c>
      <c r="B60" s="698" t="s">
        <v>203</v>
      </c>
      <c r="C60" s="544"/>
      <c r="D60" s="544"/>
      <c r="E60" s="544"/>
      <c r="F60" s="700" t="str">
        <f t="shared" si="0"/>
        <v/>
      </c>
      <c r="G60" s="700" t="str">
        <f t="shared" si="1"/>
        <v/>
      </c>
    </row>
    <row r="61" customHeight="1" spans="1:7">
      <c r="A61" s="697" t="s">
        <v>204</v>
      </c>
      <c r="B61" s="698" t="s">
        <v>205</v>
      </c>
      <c r="C61" s="544"/>
      <c r="D61" s="544"/>
      <c r="E61" s="544"/>
      <c r="F61" s="700" t="str">
        <f t="shared" si="0"/>
        <v/>
      </c>
      <c r="G61" s="700" t="str">
        <f t="shared" si="1"/>
        <v/>
      </c>
    </row>
    <row r="62" customHeight="1" spans="1:7">
      <c r="A62" s="697" t="s">
        <v>206</v>
      </c>
      <c r="B62" s="698" t="s">
        <v>207</v>
      </c>
      <c r="C62" s="544"/>
      <c r="D62" s="544">
        <v>18</v>
      </c>
      <c r="E62" s="544"/>
      <c r="F62" s="700" t="str">
        <f t="shared" si="0"/>
        <v/>
      </c>
      <c r="G62" s="700">
        <f t="shared" si="1"/>
        <v>0</v>
      </c>
    </row>
    <row r="63" customHeight="1" spans="1:7">
      <c r="A63" s="697" t="s">
        <v>208</v>
      </c>
      <c r="B63" s="698" t="s">
        <v>209</v>
      </c>
      <c r="C63" s="544">
        <f>SUM(C64:C73)</f>
        <v>28131</v>
      </c>
      <c r="D63" s="544">
        <f>SUM(D64:D73)</f>
        <v>36591</v>
      </c>
      <c r="E63" s="544">
        <f>SUM(E64:E73)</f>
        <v>35372</v>
      </c>
      <c r="F63" s="700">
        <f t="shared" si="0"/>
        <v>1.25740286516654</v>
      </c>
      <c r="G63" s="700">
        <f t="shared" si="1"/>
        <v>0.96668579705392</v>
      </c>
    </row>
    <row r="64" customHeight="1" spans="1:7">
      <c r="A64" s="697" t="s">
        <v>210</v>
      </c>
      <c r="B64" s="698" t="s">
        <v>211</v>
      </c>
      <c r="C64" s="544">
        <v>480</v>
      </c>
      <c r="D64" s="544">
        <v>449</v>
      </c>
      <c r="E64" s="544">
        <v>465</v>
      </c>
      <c r="F64" s="700">
        <f t="shared" si="0"/>
        <v>0.96875</v>
      </c>
      <c r="G64" s="700">
        <f t="shared" si="1"/>
        <v>1.03563474387528</v>
      </c>
    </row>
    <row r="65" customHeight="1" spans="1:7">
      <c r="A65" s="697" t="s">
        <v>212</v>
      </c>
      <c r="B65" s="698" t="s">
        <v>213</v>
      </c>
      <c r="C65" s="544">
        <v>26074</v>
      </c>
      <c r="D65" s="544">
        <v>34624</v>
      </c>
      <c r="E65" s="544">
        <v>33121</v>
      </c>
      <c r="F65" s="700">
        <f t="shared" si="0"/>
        <v>1.27026923371941</v>
      </c>
      <c r="G65" s="700">
        <f t="shared" si="1"/>
        <v>0.956590804066543</v>
      </c>
    </row>
    <row r="66" customHeight="1" spans="1:7">
      <c r="A66" s="697" t="s">
        <v>214</v>
      </c>
      <c r="B66" s="698" t="s">
        <v>215</v>
      </c>
      <c r="C66" s="544">
        <v>500</v>
      </c>
      <c r="D66" s="544">
        <v>203</v>
      </c>
      <c r="E66" s="544">
        <v>500</v>
      </c>
      <c r="F66" s="700">
        <f t="shared" si="0"/>
        <v>1</v>
      </c>
      <c r="G66" s="700">
        <f t="shared" si="1"/>
        <v>2.46305418719212</v>
      </c>
    </row>
    <row r="67" customHeight="1" spans="1:7">
      <c r="A67" s="697" t="s">
        <v>216</v>
      </c>
      <c r="B67" s="698" t="s">
        <v>217</v>
      </c>
      <c r="C67" s="544"/>
      <c r="D67" s="544"/>
      <c r="E67" s="544"/>
      <c r="F67" s="700" t="str">
        <f t="shared" si="0"/>
        <v/>
      </c>
      <c r="G67" s="700" t="str">
        <f t="shared" si="1"/>
        <v/>
      </c>
    </row>
    <row r="68" customHeight="1" spans="1:7">
      <c r="A68" s="697" t="s">
        <v>218</v>
      </c>
      <c r="B68" s="698" t="s">
        <v>219</v>
      </c>
      <c r="C68" s="544"/>
      <c r="D68" s="544"/>
      <c r="E68" s="544"/>
      <c r="F68" s="700" t="str">
        <f t="shared" si="0"/>
        <v/>
      </c>
      <c r="G68" s="700" t="str">
        <f t="shared" si="1"/>
        <v/>
      </c>
    </row>
    <row r="69" customHeight="1" spans="1:7">
      <c r="A69" s="697" t="s">
        <v>220</v>
      </c>
      <c r="B69" s="698" t="s">
        <v>221</v>
      </c>
      <c r="C69" s="544"/>
      <c r="D69" s="544"/>
      <c r="E69" s="544"/>
      <c r="F69" s="700" t="str">
        <f t="shared" si="0"/>
        <v/>
      </c>
      <c r="G69" s="700" t="str">
        <f t="shared" si="1"/>
        <v/>
      </c>
    </row>
    <row r="70" customHeight="1" spans="1:7">
      <c r="A70" s="697" t="s">
        <v>222</v>
      </c>
      <c r="B70" s="698" t="s">
        <v>223</v>
      </c>
      <c r="C70" s="544"/>
      <c r="D70" s="544"/>
      <c r="E70" s="544"/>
      <c r="F70" s="700" t="str">
        <f t="shared" ref="F70:F133" si="2">IFERROR($E70/C70,"")</f>
        <v/>
      </c>
      <c r="G70" s="700" t="str">
        <f t="shared" ref="G70:G133" si="3">IFERROR($E70/D70,"")</f>
        <v/>
      </c>
    </row>
    <row r="71" customHeight="1" spans="1:7">
      <c r="A71" s="697" t="s">
        <v>224</v>
      </c>
      <c r="B71" s="698" t="s">
        <v>225</v>
      </c>
      <c r="C71" s="544">
        <v>247</v>
      </c>
      <c r="D71" s="544">
        <v>264</v>
      </c>
      <c r="E71" s="544">
        <v>233</v>
      </c>
      <c r="F71" s="700">
        <f t="shared" si="2"/>
        <v>0.94331983805668</v>
      </c>
      <c r="G71" s="700">
        <f t="shared" si="3"/>
        <v>0.882575757575758</v>
      </c>
    </row>
    <row r="72" customHeight="1" spans="1:7">
      <c r="A72" s="697" t="s">
        <v>226</v>
      </c>
      <c r="B72" s="698" t="s">
        <v>227</v>
      </c>
      <c r="C72" s="544">
        <v>830</v>
      </c>
      <c r="D72" s="544">
        <v>1051</v>
      </c>
      <c r="E72" s="544">
        <v>1053</v>
      </c>
      <c r="F72" s="700">
        <f t="shared" si="2"/>
        <v>1.26867469879518</v>
      </c>
      <c r="G72" s="700">
        <f t="shared" si="3"/>
        <v>1.00190294957184</v>
      </c>
    </row>
    <row r="73" customHeight="1" spans="1:7">
      <c r="A73" s="697" t="s">
        <v>228</v>
      </c>
      <c r="B73" s="698" t="s">
        <v>229</v>
      </c>
      <c r="C73" s="544"/>
      <c r="D73" s="544"/>
      <c r="E73" s="544"/>
      <c r="F73" s="700" t="str">
        <f t="shared" si="2"/>
        <v/>
      </c>
      <c r="G73" s="700" t="str">
        <f t="shared" si="3"/>
        <v/>
      </c>
    </row>
    <row r="74" customHeight="1" spans="1:7">
      <c r="A74" s="697" t="s">
        <v>230</v>
      </c>
      <c r="B74" s="698" t="s">
        <v>231</v>
      </c>
      <c r="C74" s="544">
        <f>SUM(C75:C84)</f>
        <v>756</v>
      </c>
      <c r="D74" s="544">
        <f>SUM(D75:D84)</f>
        <v>3601</v>
      </c>
      <c r="E74" s="544">
        <f>SUM(E75:E84)</f>
        <v>3052</v>
      </c>
      <c r="F74" s="700">
        <f t="shared" si="2"/>
        <v>4.03703703703704</v>
      </c>
      <c r="G74" s="700">
        <f t="shared" si="3"/>
        <v>0.847542349347403</v>
      </c>
    </row>
    <row r="75" customHeight="1" spans="1:7">
      <c r="A75" s="697" t="s">
        <v>232</v>
      </c>
      <c r="B75" s="698" t="s">
        <v>233</v>
      </c>
      <c r="C75" s="544">
        <v>180</v>
      </c>
      <c r="D75" s="544">
        <v>192</v>
      </c>
      <c r="E75" s="544">
        <v>244</v>
      </c>
      <c r="F75" s="700">
        <f t="shared" si="2"/>
        <v>1.35555555555556</v>
      </c>
      <c r="G75" s="700">
        <f t="shared" si="3"/>
        <v>1.27083333333333</v>
      </c>
    </row>
    <row r="76" customHeight="1" spans="1:7">
      <c r="A76" s="697" t="s">
        <v>234</v>
      </c>
      <c r="B76" s="698" t="s">
        <v>235</v>
      </c>
      <c r="C76" s="544"/>
      <c r="D76" s="544"/>
      <c r="E76" s="544"/>
      <c r="F76" s="700" t="str">
        <f t="shared" si="2"/>
        <v/>
      </c>
      <c r="G76" s="700" t="str">
        <f t="shared" si="3"/>
        <v/>
      </c>
    </row>
    <row r="77" customHeight="1" spans="1:7">
      <c r="A77" s="697" t="s">
        <v>236</v>
      </c>
      <c r="B77" s="698" t="s">
        <v>237</v>
      </c>
      <c r="C77" s="544"/>
      <c r="D77" s="544"/>
      <c r="E77" s="544"/>
      <c r="F77" s="700" t="str">
        <f t="shared" si="2"/>
        <v/>
      </c>
      <c r="G77" s="700" t="str">
        <f t="shared" si="3"/>
        <v/>
      </c>
    </row>
    <row r="78" customHeight="1" spans="1:7">
      <c r="A78" s="697" t="s">
        <v>238</v>
      </c>
      <c r="B78" s="698" t="s">
        <v>239</v>
      </c>
      <c r="C78" s="544"/>
      <c r="D78" s="544">
        <v>9</v>
      </c>
      <c r="E78" s="544"/>
      <c r="F78" s="700" t="str">
        <f t="shared" si="2"/>
        <v/>
      </c>
      <c r="G78" s="700">
        <f t="shared" si="3"/>
        <v>0</v>
      </c>
    </row>
    <row r="79" customHeight="1" spans="1:7">
      <c r="A79" s="697" t="s">
        <v>240</v>
      </c>
      <c r="B79" s="698" t="s">
        <v>241</v>
      </c>
      <c r="C79" s="544">
        <v>440</v>
      </c>
      <c r="D79" s="544">
        <v>718</v>
      </c>
      <c r="E79" s="544">
        <v>964</v>
      </c>
      <c r="F79" s="700">
        <f t="shared" si="2"/>
        <v>2.19090909090909</v>
      </c>
      <c r="G79" s="700">
        <f t="shared" si="3"/>
        <v>1.34261838440111</v>
      </c>
    </row>
    <row r="80" customHeight="1" spans="1:7">
      <c r="A80" s="697" t="s">
        <v>242</v>
      </c>
      <c r="B80" s="698" t="s">
        <v>243</v>
      </c>
      <c r="C80" s="544"/>
      <c r="D80" s="544"/>
      <c r="E80" s="544"/>
      <c r="F80" s="700" t="str">
        <f t="shared" si="2"/>
        <v/>
      </c>
      <c r="G80" s="700" t="str">
        <f t="shared" si="3"/>
        <v/>
      </c>
    </row>
    <row r="81" customHeight="1" spans="1:7">
      <c r="A81" s="697" t="s">
        <v>244</v>
      </c>
      <c r="B81" s="698" t="s">
        <v>245</v>
      </c>
      <c r="C81" s="544">
        <v>136</v>
      </c>
      <c r="D81" s="544">
        <v>2651</v>
      </c>
      <c r="E81" s="544">
        <v>181</v>
      </c>
      <c r="F81" s="700">
        <f t="shared" si="2"/>
        <v>1.33088235294118</v>
      </c>
      <c r="G81" s="700">
        <f t="shared" si="3"/>
        <v>0.0682761222180309</v>
      </c>
    </row>
    <row r="82" customHeight="1" spans="1:7">
      <c r="A82" s="697" t="s">
        <v>246</v>
      </c>
      <c r="B82" s="698" t="s">
        <v>247</v>
      </c>
      <c r="C82" s="544"/>
      <c r="D82" s="544"/>
      <c r="E82" s="544"/>
      <c r="F82" s="700" t="str">
        <f t="shared" si="2"/>
        <v/>
      </c>
      <c r="G82" s="700" t="str">
        <f t="shared" si="3"/>
        <v/>
      </c>
    </row>
    <row r="83" customHeight="1" spans="1:7">
      <c r="A83" s="697" t="s">
        <v>248</v>
      </c>
      <c r="B83" s="698" t="s">
        <v>249</v>
      </c>
      <c r="C83" s="544"/>
      <c r="D83" s="544"/>
      <c r="E83" s="544"/>
      <c r="F83" s="700" t="str">
        <f t="shared" si="2"/>
        <v/>
      </c>
      <c r="G83" s="700" t="str">
        <f t="shared" si="3"/>
        <v/>
      </c>
    </row>
    <row r="84" customHeight="1" spans="1:7">
      <c r="A84" s="697" t="s">
        <v>250</v>
      </c>
      <c r="B84" s="698" t="s">
        <v>251</v>
      </c>
      <c r="C84" s="544"/>
      <c r="D84" s="544">
        <v>31</v>
      </c>
      <c r="E84" s="544">
        <v>1663</v>
      </c>
      <c r="F84" s="700" t="str">
        <f t="shared" si="2"/>
        <v/>
      </c>
      <c r="G84" s="700">
        <f t="shared" si="3"/>
        <v>53.6451612903226</v>
      </c>
    </row>
    <row r="85" customHeight="1" spans="1:7">
      <c r="A85" s="697" t="s">
        <v>252</v>
      </c>
      <c r="B85" s="698" t="s">
        <v>253</v>
      </c>
      <c r="C85" s="544">
        <f>SUM(C86:C91)</f>
        <v>2034</v>
      </c>
      <c r="D85" s="544">
        <f>SUM(D86:D91)</f>
        <v>5113</v>
      </c>
      <c r="E85" s="544">
        <f>SUM(E86:E91)</f>
        <v>4296</v>
      </c>
      <c r="F85" s="700">
        <f t="shared" si="2"/>
        <v>2.11209439528024</v>
      </c>
      <c r="G85" s="700">
        <f t="shared" si="3"/>
        <v>0.840211226285938</v>
      </c>
    </row>
    <row r="86" customHeight="1" spans="1:7">
      <c r="A86" s="697" t="s">
        <v>254</v>
      </c>
      <c r="B86" s="698" t="s">
        <v>255</v>
      </c>
      <c r="C86" s="544">
        <v>1056</v>
      </c>
      <c r="D86" s="544">
        <v>2292</v>
      </c>
      <c r="E86" s="544">
        <v>2406</v>
      </c>
      <c r="F86" s="700">
        <f t="shared" si="2"/>
        <v>2.27840909090909</v>
      </c>
      <c r="G86" s="700">
        <f t="shared" si="3"/>
        <v>1.04973821989529</v>
      </c>
    </row>
    <row r="87" customHeight="1" spans="1:7">
      <c r="A87" s="697" t="s">
        <v>256</v>
      </c>
      <c r="B87" s="698" t="s">
        <v>257</v>
      </c>
      <c r="C87" s="544">
        <v>393</v>
      </c>
      <c r="D87" s="544">
        <v>1182</v>
      </c>
      <c r="E87" s="544">
        <v>1177</v>
      </c>
      <c r="F87" s="700">
        <f t="shared" si="2"/>
        <v>2.99491094147583</v>
      </c>
      <c r="G87" s="700">
        <f t="shared" si="3"/>
        <v>0.995769881556684</v>
      </c>
    </row>
    <row r="88" customHeight="1" spans="1:7">
      <c r="A88" s="697" t="s">
        <v>258</v>
      </c>
      <c r="B88" s="698" t="s">
        <v>259</v>
      </c>
      <c r="C88" s="544">
        <v>100</v>
      </c>
      <c r="D88" s="544">
        <v>270</v>
      </c>
      <c r="E88" s="544">
        <v>356</v>
      </c>
      <c r="F88" s="700">
        <f t="shared" si="2"/>
        <v>3.56</v>
      </c>
      <c r="G88" s="700">
        <f t="shared" si="3"/>
        <v>1.31851851851852</v>
      </c>
    </row>
    <row r="89" customHeight="1" spans="1:7">
      <c r="A89" s="697" t="s">
        <v>260</v>
      </c>
      <c r="B89" s="698" t="s">
        <v>261</v>
      </c>
      <c r="C89" s="544"/>
      <c r="D89" s="544"/>
      <c r="E89" s="544"/>
      <c r="F89" s="700" t="str">
        <f t="shared" si="2"/>
        <v/>
      </c>
      <c r="G89" s="700" t="str">
        <f t="shared" si="3"/>
        <v/>
      </c>
    </row>
    <row r="90" customHeight="1" spans="1:7">
      <c r="A90" s="697" t="s">
        <v>262</v>
      </c>
      <c r="B90" s="698" t="s">
        <v>263</v>
      </c>
      <c r="C90" s="544">
        <v>335</v>
      </c>
      <c r="D90" s="544">
        <v>758</v>
      </c>
      <c r="E90" s="544">
        <v>346</v>
      </c>
      <c r="F90" s="700">
        <f t="shared" si="2"/>
        <v>1.03283582089552</v>
      </c>
      <c r="G90" s="700">
        <f t="shared" si="3"/>
        <v>0.45646437994723</v>
      </c>
    </row>
    <row r="91" customHeight="1" spans="1:7">
      <c r="A91" s="697" t="s">
        <v>264</v>
      </c>
      <c r="B91" s="698" t="s">
        <v>265</v>
      </c>
      <c r="C91" s="544">
        <v>150</v>
      </c>
      <c r="D91" s="544">
        <v>611</v>
      </c>
      <c r="E91" s="544">
        <v>11</v>
      </c>
      <c r="F91" s="700">
        <f t="shared" si="2"/>
        <v>0.0733333333333333</v>
      </c>
      <c r="G91" s="700">
        <f t="shared" si="3"/>
        <v>0.0180032733224223</v>
      </c>
    </row>
    <row r="92" customHeight="1" spans="1:7">
      <c r="A92" s="697" t="s">
        <v>266</v>
      </c>
      <c r="B92" s="698" t="s">
        <v>267</v>
      </c>
      <c r="C92" s="544">
        <f>SUM(C93:C112)</f>
        <v>34394</v>
      </c>
      <c r="D92" s="544">
        <f>SUM(D93:D112)</f>
        <v>41660</v>
      </c>
      <c r="E92" s="544">
        <f>SUM(E93:E112)</f>
        <v>40169</v>
      </c>
      <c r="F92" s="700">
        <f t="shared" si="2"/>
        <v>1.16790719311508</v>
      </c>
      <c r="G92" s="700">
        <f t="shared" si="3"/>
        <v>0.964210273643783</v>
      </c>
    </row>
    <row r="93" customHeight="1" spans="1:7">
      <c r="A93" s="697" t="s">
        <v>268</v>
      </c>
      <c r="B93" s="698" t="s">
        <v>269</v>
      </c>
      <c r="C93" s="544">
        <v>1028</v>
      </c>
      <c r="D93" s="544">
        <v>1410</v>
      </c>
      <c r="E93" s="544">
        <v>1479</v>
      </c>
      <c r="F93" s="700">
        <f t="shared" si="2"/>
        <v>1.43871595330739</v>
      </c>
      <c r="G93" s="700">
        <f t="shared" si="3"/>
        <v>1.04893617021277</v>
      </c>
    </row>
    <row r="94" customHeight="1" spans="1:7">
      <c r="A94" s="697" t="s">
        <v>270</v>
      </c>
      <c r="B94" s="698" t="s">
        <v>271</v>
      </c>
      <c r="C94" s="544">
        <v>609</v>
      </c>
      <c r="D94" s="544">
        <v>734</v>
      </c>
      <c r="E94" s="544">
        <v>655</v>
      </c>
      <c r="F94" s="700">
        <f t="shared" si="2"/>
        <v>1.07553366174056</v>
      </c>
      <c r="G94" s="700">
        <f t="shared" si="3"/>
        <v>0.892370572207084</v>
      </c>
    </row>
    <row r="95" customHeight="1" spans="1:7">
      <c r="A95" s="697" t="s">
        <v>272</v>
      </c>
      <c r="B95" s="698" t="s">
        <v>273</v>
      </c>
      <c r="C95" s="544">
        <v>15830</v>
      </c>
      <c r="D95" s="544">
        <v>14962</v>
      </c>
      <c r="E95" s="544">
        <v>17694</v>
      </c>
      <c r="F95" s="700">
        <f t="shared" si="2"/>
        <v>1.11775110549589</v>
      </c>
      <c r="G95" s="700">
        <f t="shared" si="3"/>
        <v>1.18259590963775</v>
      </c>
    </row>
    <row r="96" customHeight="1" spans="1:7">
      <c r="A96" s="697" t="s">
        <v>274</v>
      </c>
      <c r="B96" s="698" t="s">
        <v>275</v>
      </c>
      <c r="C96" s="544"/>
      <c r="D96" s="544"/>
      <c r="E96" s="544"/>
      <c r="F96" s="700" t="str">
        <f t="shared" si="2"/>
        <v/>
      </c>
      <c r="G96" s="700" t="str">
        <f t="shared" si="3"/>
        <v/>
      </c>
    </row>
    <row r="97" customHeight="1" spans="1:7">
      <c r="A97" s="697" t="s">
        <v>276</v>
      </c>
      <c r="B97" s="698" t="s">
        <v>277</v>
      </c>
      <c r="C97" s="544">
        <v>1419</v>
      </c>
      <c r="D97" s="544">
        <v>3274</v>
      </c>
      <c r="E97" s="544">
        <v>2174</v>
      </c>
      <c r="F97" s="700">
        <f t="shared" si="2"/>
        <v>1.53206483439042</v>
      </c>
      <c r="G97" s="700">
        <f t="shared" si="3"/>
        <v>0.664019547953574</v>
      </c>
    </row>
    <row r="98" customHeight="1" spans="1:7">
      <c r="A98" s="697" t="s">
        <v>278</v>
      </c>
      <c r="B98" s="698" t="s">
        <v>279</v>
      </c>
      <c r="C98" s="544">
        <v>1044</v>
      </c>
      <c r="D98" s="544">
        <v>3239</v>
      </c>
      <c r="E98" s="544">
        <v>2350</v>
      </c>
      <c r="F98" s="700">
        <f t="shared" si="2"/>
        <v>2.25095785440613</v>
      </c>
      <c r="G98" s="700">
        <f t="shared" si="3"/>
        <v>0.725532571781414</v>
      </c>
    </row>
    <row r="99" customHeight="1" spans="1:7">
      <c r="A99" s="697" t="s">
        <v>280</v>
      </c>
      <c r="B99" s="698" t="s">
        <v>281</v>
      </c>
      <c r="C99" s="544">
        <v>72</v>
      </c>
      <c r="D99" s="544">
        <v>298</v>
      </c>
      <c r="E99" s="544">
        <v>173</v>
      </c>
      <c r="F99" s="700">
        <f t="shared" si="2"/>
        <v>2.40277777777778</v>
      </c>
      <c r="G99" s="700">
        <f t="shared" si="3"/>
        <v>0.580536912751678</v>
      </c>
    </row>
    <row r="100" customHeight="1" spans="1:7">
      <c r="A100" s="697" t="s">
        <v>282</v>
      </c>
      <c r="B100" s="698" t="s">
        <v>283</v>
      </c>
      <c r="C100" s="544">
        <v>200</v>
      </c>
      <c r="D100" s="544">
        <v>761</v>
      </c>
      <c r="E100" s="544">
        <v>854</v>
      </c>
      <c r="F100" s="700">
        <f t="shared" si="2"/>
        <v>4.27</v>
      </c>
      <c r="G100" s="700">
        <f t="shared" si="3"/>
        <v>1.12220762155059</v>
      </c>
    </row>
    <row r="101" customHeight="1" spans="1:7">
      <c r="A101" s="697" t="s">
        <v>284</v>
      </c>
      <c r="B101" s="698" t="s">
        <v>285</v>
      </c>
      <c r="C101" s="544">
        <v>1187</v>
      </c>
      <c r="D101" s="544">
        <v>1423</v>
      </c>
      <c r="E101" s="544">
        <v>1549</v>
      </c>
      <c r="F101" s="700">
        <f t="shared" si="2"/>
        <v>1.30497051390059</v>
      </c>
      <c r="G101" s="700">
        <f t="shared" si="3"/>
        <v>1.08854532677442</v>
      </c>
    </row>
    <row r="102" customHeight="1" spans="1:7">
      <c r="A102" s="697" t="s">
        <v>286</v>
      </c>
      <c r="B102" s="698" t="s">
        <v>287</v>
      </c>
      <c r="C102" s="544"/>
      <c r="D102" s="544"/>
      <c r="E102" s="544"/>
      <c r="F102" s="700" t="str">
        <f t="shared" si="2"/>
        <v/>
      </c>
      <c r="G102" s="700" t="str">
        <f t="shared" si="3"/>
        <v/>
      </c>
    </row>
    <row r="103" customHeight="1" spans="1:7">
      <c r="A103" s="697" t="s">
        <v>288</v>
      </c>
      <c r="B103" s="698" t="s">
        <v>289</v>
      </c>
      <c r="C103" s="544">
        <v>5000</v>
      </c>
      <c r="D103" s="544">
        <v>6154</v>
      </c>
      <c r="E103" s="544">
        <v>5000</v>
      </c>
      <c r="F103" s="700">
        <f t="shared" si="2"/>
        <v>1</v>
      </c>
      <c r="G103" s="700">
        <f t="shared" si="3"/>
        <v>0.8124796880078</v>
      </c>
    </row>
    <row r="104" customHeight="1" spans="1:7">
      <c r="A104" s="697" t="s">
        <v>290</v>
      </c>
      <c r="B104" s="698" t="s">
        <v>291</v>
      </c>
      <c r="C104" s="544">
        <v>2500</v>
      </c>
      <c r="D104" s="544">
        <v>1719</v>
      </c>
      <c r="E104" s="544">
        <v>668</v>
      </c>
      <c r="F104" s="700">
        <f t="shared" si="2"/>
        <v>0.2672</v>
      </c>
      <c r="G104" s="700">
        <f t="shared" si="3"/>
        <v>0.388598022105876</v>
      </c>
    </row>
    <row r="105" customHeight="1" spans="1:7">
      <c r="A105" s="697" t="s">
        <v>292</v>
      </c>
      <c r="B105" s="698" t="s">
        <v>293</v>
      </c>
      <c r="C105" s="544">
        <v>1551</v>
      </c>
      <c r="D105" s="544">
        <v>1347</v>
      </c>
      <c r="E105" s="544">
        <v>1020</v>
      </c>
      <c r="F105" s="700">
        <f t="shared" si="2"/>
        <v>0.657640232108317</v>
      </c>
      <c r="G105" s="700">
        <f t="shared" si="3"/>
        <v>0.757238307349666</v>
      </c>
    </row>
    <row r="106" customHeight="1" spans="1:7">
      <c r="A106" s="697" t="s">
        <v>294</v>
      </c>
      <c r="B106" s="698" t="s">
        <v>295</v>
      </c>
      <c r="C106" s="544"/>
      <c r="D106" s="544"/>
      <c r="E106" s="544"/>
      <c r="F106" s="700" t="str">
        <f t="shared" si="2"/>
        <v/>
      </c>
      <c r="G106" s="700" t="str">
        <f t="shared" si="3"/>
        <v/>
      </c>
    </row>
    <row r="107" customHeight="1" spans="1:7">
      <c r="A107" s="697" t="s">
        <v>296</v>
      </c>
      <c r="B107" s="698" t="s">
        <v>297</v>
      </c>
      <c r="C107" s="544"/>
      <c r="D107" s="544"/>
      <c r="E107" s="544"/>
      <c r="F107" s="700" t="str">
        <f t="shared" si="2"/>
        <v/>
      </c>
      <c r="G107" s="700" t="str">
        <f t="shared" si="3"/>
        <v/>
      </c>
    </row>
    <row r="108" customHeight="1" spans="1:7">
      <c r="A108" s="697" t="s">
        <v>298</v>
      </c>
      <c r="B108" s="698" t="s">
        <v>299</v>
      </c>
      <c r="C108" s="544">
        <v>3235</v>
      </c>
      <c r="D108" s="544">
        <v>5637</v>
      </c>
      <c r="E108" s="544">
        <v>5785</v>
      </c>
      <c r="F108" s="700">
        <f t="shared" si="2"/>
        <v>1.78825347758887</v>
      </c>
      <c r="G108" s="700">
        <f t="shared" si="3"/>
        <v>1.02625510023062</v>
      </c>
    </row>
    <row r="109" customHeight="1" spans="1:7">
      <c r="A109" s="697" t="s">
        <v>300</v>
      </c>
      <c r="B109" s="698" t="s">
        <v>301</v>
      </c>
      <c r="C109" s="544"/>
      <c r="D109" s="544"/>
      <c r="E109" s="544"/>
      <c r="F109" s="700" t="str">
        <f t="shared" si="2"/>
        <v/>
      </c>
      <c r="G109" s="700" t="str">
        <f t="shared" si="3"/>
        <v/>
      </c>
    </row>
    <row r="110" customHeight="1" spans="1:7">
      <c r="A110" s="697" t="s">
        <v>302</v>
      </c>
      <c r="B110" s="698" t="s">
        <v>303</v>
      </c>
      <c r="C110" s="544">
        <v>259</v>
      </c>
      <c r="D110" s="544">
        <v>266</v>
      </c>
      <c r="E110" s="544">
        <v>262</v>
      </c>
      <c r="F110" s="700">
        <f t="shared" si="2"/>
        <v>1.01158301158301</v>
      </c>
      <c r="G110" s="700">
        <f t="shared" si="3"/>
        <v>0.984962406015038</v>
      </c>
    </row>
    <row r="111" customHeight="1" spans="1:7">
      <c r="A111" s="697" t="s">
        <v>304</v>
      </c>
      <c r="B111" s="698" t="s">
        <v>305</v>
      </c>
      <c r="C111" s="544">
        <v>99</v>
      </c>
      <c r="D111" s="544">
        <v>99</v>
      </c>
      <c r="E111" s="544">
        <v>100</v>
      </c>
      <c r="F111" s="700">
        <f t="shared" si="2"/>
        <v>1.01010101010101</v>
      </c>
      <c r="G111" s="700">
        <f t="shared" si="3"/>
        <v>1.01010101010101</v>
      </c>
    </row>
    <row r="112" customHeight="1" spans="1:7">
      <c r="A112" s="697" t="s">
        <v>306</v>
      </c>
      <c r="B112" s="698" t="s">
        <v>307</v>
      </c>
      <c r="C112" s="544">
        <v>361</v>
      </c>
      <c r="D112" s="544">
        <v>337</v>
      </c>
      <c r="E112" s="544">
        <v>406</v>
      </c>
      <c r="F112" s="700">
        <f t="shared" si="2"/>
        <v>1.12465373961219</v>
      </c>
      <c r="G112" s="700">
        <f t="shared" si="3"/>
        <v>1.20474777448071</v>
      </c>
    </row>
    <row r="113" customHeight="1" spans="1:7">
      <c r="A113" s="697" t="s">
        <v>308</v>
      </c>
      <c r="B113" s="698" t="s">
        <v>309</v>
      </c>
      <c r="C113" s="544">
        <f>SUM(C114:C127)</f>
        <v>13571</v>
      </c>
      <c r="D113" s="544">
        <f>SUM(D114:D127)</f>
        <v>17779</v>
      </c>
      <c r="E113" s="544">
        <f>SUM(E114:E127)</f>
        <v>13389</v>
      </c>
      <c r="F113" s="700">
        <f t="shared" si="2"/>
        <v>0.986589050180532</v>
      </c>
      <c r="G113" s="700">
        <f t="shared" si="3"/>
        <v>0.75307947578604</v>
      </c>
    </row>
    <row r="114" customHeight="1" spans="1:7">
      <c r="A114" s="697" t="s">
        <v>310</v>
      </c>
      <c r="B114" s="698" t="s">
        <v>311</v>
      </c>
      <c r="C114" s="544">
        <v>806</v>
      </c>
      <c r="D114" s="544">
        <v>723</v>
      </c>
      <c r="E114" s="544">
        <v>812</v>
      </c>
      <c r="F114" s="700">
        <f t="shared" si="2"/>
        <v>1.00744416873449</v>
      </c>
      <c r="G114" s="700">
        <f t="shared" si="3"/>
        <v>1.12309820193638</v>
      </c>
    </row>
    <row r="115" customHeight="1" spans="1:7">
      <c r="A115" s="697" t="s">
        <v>312</v>
      </c>
      <c r="B115" s="698" t="s">
        <v>313</v>
      </c>
      <c r="C115" s="544">
        <v>645</v>
      </c>
      <c r="D115" s="544">
        <v>1125</v>
      </c>
      <c r="E115" s="544">
        <v>764</v>
      </c>
      <c r="F115" s="700">
        <f t="shared" si="2"/>
        <v>1.18449612403101</v>
      </c>
      <c r="G115" s="700">
        <f t="shared" si="3"/>
        <v>0.679111111111111</v>
      </c>
    </row>
    <row r="116" customHeight="1" spans="1:7">
      <c r="A116" s="697" t="s">
        <v>314</v>
      </c>
      <c r="B116" s="698" t="s">
        <v>315</v>
      </c>
      <c r="C116" s="544">
        <v>2209</v>
      </c>
      <c r="D116" s="544">
        <v>2091</v>
      </c>
      <c r="E116" s="544">
        <v>2564</v>
      </c>
      <c r="F116" s="700">
        <f t="shared" si="2"/>
        <v>1.16070620190131</v>
      </c>
      <c r="G116" s="700">
        <f t="shared" si="3"/>
        <v>1.22620755619321</v>
      </c>
    </row>
    <row r="117" customHeight="1" spans="1:7">
      <c r="A117" s="697" t="s">
        <v>316</v>
      </c>
      <c r="B117" s="698" t="s">
        <v>317</v>
      </c>
      <c r="C117" s="544">
        <v>2502</v>
      </c>
      <c r="D117" s="544">
        <v>5803</v>
      </c>
      <c r="E117" s="544">
        <v>2906</v>
      </c>
      <c r="F117" s="700">
        <f t="shared" si="2"/>
        <v>1.16147082334133</v>
      </c>
      <c r="G117" s="700">
        <f t="shared" si="3"/>
        <v>0.500775460968465</v>
      </c>
    </row>
    <row r="118" customHeight="1" spans="1:7">
      <c r="A118" s="697" t="s">
        <v>318</v>
      </c>
      <c r="B118" s="698" t="s">
        <v>319</v>
      </c>
      <c r="C118" s="544">
        <v>283</v>
      </c>
      <c r="D118" s="544">
        <v>319</v>
      </c>
      <c r="E118" s="544">
        <v>390</v>
      </c>
      <c r="F118" s="700">
        <f t="shared" si="2"/>
        <v>1.37809187279152</v>
      </c>
      <c r="G118" s="700">
        <f t="shared" si="3"/>
        <v>1.22257053291536</v>
      </c>
    </row>
    <row r="119" customHeight="1" spans="1:7">
      <c r="A119" s="697" t="s">
        <v>320</v>
      </c>
      <c r="B119" s="698" t="s">
        <v>321</v>
      </c>
      <c r="C119" s="544">
        <v>4170</v>
      </c>
      <c r="D119" s="544">
        <v>4290</v>
      </c>
      <c r="E119" s="544">
        <v>4974</v>
      </c>
      <c r="F119" s="700">
        <f t="shared" si="2"/>
        <v>1.19280575539568</v>
      </c>
      <c r="G119" s="700">
        <f t="shared" si="3"/>
        <v>1.15944055944056</v>
      </c>
    </row>
    <row r="120" customHeight="1" spans="1:7">
      <c r="A120" s="697" t="s">
        <v>322</v>
      </c>
      <c r="B120" s="698" t="s">
        <v>323</v>
      </c>
      <c r="C120" s="544">
        <v>252</v>
      </c>
      <c r="D120" s="544">
        <v>241</v>
      </c>
      <c r="E120" s="544">
        <v>259</v>
      </c>
      <c r="F120" s="700">
        <f t="shared" si="2"/>
        <v>1.02777777777778</v>
      </c>
      <c r="G120" s="700">
        <f t="shared" si="3"/>
        <v>1.0746887966805</v>
      </c>
    </row>
    <row r="121" customHeight="1" spans="1:7">
      <c r="A121" s="697" t="s">
        <v>324</v>
      </c>
      <c r="B121" s="698" t="s">
        <v>325</v>
      </c>
      <c r="C121" s="544">
        <v>2114</v>
      </c>
      <c r="D121" s="544">
        <v>2280</v>
      </c>
      <c r="E121" s="544">
        <v>15</v>
      </c>
      <c r="F121" s="700">
        <f t="shared" si="2"/>
        <v>0.00709555345316935</v>
      </c>
      <c r="G121" s="700">
        <f t="shared" si="3"/>
        <v>0.00657894736842105</v>
      </c>
    </row>
    <row r="122" customHeight="1" spans="1:7">
      <c r="A122" s="697" t="s">
        <v>326</v>
      </c>
      <c r="B122" s="698" t="s">
        <v>327</v>
      </c>
      <c r="C122" s="544"/>
      <c r="D122" s="544">
        <v>8</v>
      </c>
      <c r="E122" s="544">
        <v>27</v>
      </c>
      <c r="F122" s="700" t="str">
        <f t="shared" si="2"/>
        <v/>
      </c>
      <c r="G122" s="700">
        <f t="shared" si="3"/>
        <v>3.375</v>
      </c>
    </row>
    <row r="123" customHeight="1" spans="1:7">
      <c r="A123" s="697" t="s">
        <v>328</v>
      </c>
      <c r="B123" s="698" t="s">
        <v>329</v>
      </c>
      <c r="C123" s="544">
        <v>323</v>
      </c>
      <c r="D123" s="544">
        <v>343</v>
      </c>
      <c r="E123" s="544">
        <v>355</v>
      </c>
      <c r="F123" s="700">
        <f t="shared" si="2"/>
        <v>1.09907120743034</v>
      </c>
      <c r="G123" s="700">
        <f t="shared" si="3"/>
        <v>1.03498542274052</v>
      </c>
    </row>
    <row r="124" customHeight="1" spans="1:7">
      <c r="A124" s="697" t="s">
        <v>330</v>
      </c>
      <c r="B124" s="698" t="s">
        <v>331</v>
      </c>
      <c r="C124" s="544">
        <v>94</v>
      </c>
      <c r="D124" s="544">
        <v>83</v>
      </c>
      <c r="E124" s="544">
        <v>36</v>
      </c>
      <c r="F124" s="700">
        <f t="shared" si="2"/>
        <v>0.382978723404255</v>
      </c>
      <c r="G124" s="700">
        <f t="shared" si="3"/>
        <v>0.433734939759036</v>
      </c>
    </row>
    <row r="125" customHeight="1" spans="1:7">
      <c r="A125" s="632">
        <v>21017</v>
      </c>
      <c r="B125" s="702" t="s">
        <v>332</v>
      </c>
      <c r="C125" s="634">
        <v>120</v>
      </c>
      <c r="D125" s="634">
        <v>170</v>
      </c>
      <c r="E125" s="634">
        <v>200</v>
      </c>
      <c r="F125" s="701">
        <f t="shared" si="2"/>
        <v>1.66666666666667</v>
      </c>
      <c r="G125" s="701">
        <f t="shared" si="3"/>
        <v>1.17647058823529</v>
      </c>
    </row>
    <row r="126" customHeight="1" spans="1:7">
      <c r="A126" s="632">
        <v>21018</v>
      </c>
      <c r="B126" s="702" t="s">
        <v>333</v>
      </c>
      <c r="C126" s="634"/>
      <c r="D126" s="634"/>
      <c r="E126" s="634"/>
      <c r="F126" s="701" t="str">
        <f t="shared" si="2"/>
        <v/>
      </c>
      <c r="G126" s="701" t="str">
        <f t="shared" si="3"/>
        <v/>
      </c>
    </row>
    <row r="127" customHeight="1" spans="1:7">
      <c r="A127" s="697" t="s">
        <v>334</v>
      </c>
      <c r="B127" s="698" t="s">
        <v>335</v>
      </c>
      <c r="C127" s="544">
        <v>53</v>
      </c>
      <c r="D127" s="544">
        <v>303</v>
      </c>
      <c r="E127" s="544">
        <v>87</v>
      </c>
      <c r="F127" s="700">
        <f t="shared" si="2"/>
        <v>1.64150943396226</v>
      </c>
      <c r="G127" s="700">
        <f t="shared" si="3"/>
        <v>0.287128712871287</v>
      </c>
    </row>
    <row r="128" customHeight="1" spans="1:7">
      <c r="A128" s="697" t="s">
        <v>336</v>
      </c>
      <c r="B128" s="698" t="s">
        <v>337</v>
      </c>
      <c r="C128" s="544">
        <f>SUM(C129:C142)</f>
        <v>5309</v>
      </c>
      <c r="D128" s="544">
        <f>SUM(D129:D142)</f>
        <v>13688</v>
      </c>
      <c r="E128" s="544">
        <f>SUM(E129:E142)</f>
        <v>7132</v>
      </c>
      <c r="F128" s="700">
        <f t="shared" si="2"/>
        <v>1.3433791674515</v>
      </c>
      <c r="G128" s="700">
        <f t="shared" si="3"/>
        <v>0.52104032729398</v>
      </c>
    </row>
    <row r="129" customHeight="1" spans="1:7">
      <c r="A129" s="697" t="s">
        <v>338</v>
      </c>
      <c r="B129" s="698" t="s">
        <v>339</v>
      </c>
      <c r="C129" s="544"/>
      <c r="D129" s="544">
        <v>40</v>
      </c>
      <c r="E129" s="544">
        <v>20</v>
      </c>
      <c r="F129" s="700" t="str">
        <f t="shared" si="2"/>
        <v/>
      </c>
      <c r="G129" s="700">
        <f t="shared" si="3"/>
        <v>0.5</v>
      </c>
    </row>
    <row r="130" customHeight="1" spans="1:7">
      <c r="A130" s="697" t="s">
        <v>340</v>
      </c>
      <c r="B130" s="698" t="s">
        <v>341</v>
      </c>
      <c r="C130" s="544"/>
      <c r="D130" s="544"/>
      <c r="E130" s="544"/>
      <c r="F130" s="700" t="str">
        <f t="shared" si="2"/>
        <v/>
      </c>
      <c r="G130" s="700" t="str">
        <f t="shared" si="3"/>
        <v/>
      </c>
    </row>
    <row r="131" customHeight="1" spans="1:7">
      <c r="A131" s="697" t="s">
        <v>342</v>
      </c>
      <c r="B131" s="698" t="s">
        <v>343</v>
      </c>
      <c r="C131" s="544">
        <v>2915</v>
      </c>
      <c r="D131" s="544">
        <v>2751</v>
      </c>
      <c r="E131" s="544">
        <v>3501</v>
      </c>
      <c r="F131" s="700">
        <f t="shared" si="2"/>
        <v>1.20102915951973</v>
      </c>
      <c r="G131" s="700">
        <f t="shared" si="3"/>
        <v>1.27262813522356</v>
      </c>
    </row>
    <row r="132" customHeight="1" spans="1:7">
      <c r="A132" s="697" t="s">
        <v>344</v>
      </c>
      <c r="B132" s="698" t="s">
        <v>345</v>
      </c>
      <c r="C132" s="544">
        <v>1907</v>
      </c>
      <c r="D132" s="544">
        <v>10395</v>
      </c>
      <c r="E132" s="544">
        <v>3384</v>
      </c>
      <c r="F132" s="700">
        <f t="shared" si="2"/>
        <v>1.7745149449397</v>
      </c>
      <c r="G132" s="700">
        <f t="shared" si="3"/>
        <v>0.325541125541126</v>
      </c>
    </row>
    <row r="133" customHeight="1" spans="1:7">
      <c r="A133" s="697" t="s">
        <v>346</v>
      </c>
      <c r="B133" s="703" t="s">
        <v>347</v>
      </c>
      <c r="C133" s="544">
        <v>327</v>
      </c>
      <c r="D133" s="544">
        <v>271</v>
      </c>
      <c r="E133" s="544">
        <v>197</v>
      </c>
      <c r="F133" s="700">
        <f t="shared" si="2"/>
        <v>0.602446483180428</v>
      </c>
      <c r="G133" s="700">
        <f t="shared" si="3"/>
        <v>0.726937269372694</v>
      </c>
    </row>
    <row r="134" customHeight="1" spans="1:7">
      <c r="A134" s="697" t="s">
        <v>348</v>
      </c>
      <c r="B134" s="698" t="s">
        <v>349</v>
      </c>
      <c r="C134" s="544"/>
      <c r="D134" s="544"/>
      <c r="E134" s="544"/>
      <c r="F134" s="700" t="str">
        <f t="shared" ref="F134:F197" si="4">IFERROR($E134/C134,"")</f>
        <v/>
      </c>
      <c r="G134" s="700" t="str">
        <f t="shared" ref="G134:G197" si="5">IFERROR($E134/D134,"")</f>
        <v/>
      </c>
    </row>
    <row r="135" customHeight="1" spans="1:7">
      <c r="A135" s="697" t="s">
        <v>350</v>
      </c>
      <c r="B135" s="698" t="s">
        <v>351</v>
      </c>
      <c r="C135" s="544"/>
      <c r="D135" s="544"/>
      <c r="E135" s="544"/>
      <c r="F135" s="700" t="str">
        <f t="shared" si="4"/>
        <v/>
      </c>
      <c r="G135" s="700" t="str">
        <f t="shared" si="5"/>
        <v/>
      </c>
    </row>
    <row r="136" customHeight="1" spans="1:7">
      <c r="A136" s="697" t="s">
        <v>352</v>
      </c>
      <c r="B136" s="698" t="s">
        <v>353</v>
      </c>
      <c r="C136" s="544"/>
      <c r="D136" s="544"/>
      <c r="E136" s="544"/>
      <c r="F136" s="700" t="str">
        <f t="shared" si="4"/>
        <v/>
      </c>
      <c r="G136" s="700" t="str">
        <f t="shared" si="5"/>
        <v/>
      </c>
    </row>
    <row r="137" customHeight="1" spans="1:7">
      <c r="A137" s="697" t="s">
        <v>354</v>
      </c>
      <c r="B137" s="698" t="s">
        <v>355</v>
      </c>
      <c r="C137" s="544"/>
      <c r="D137" s="544"/>
      <c r="E137" s="544"/>
      <c r="F137" s="700" t="str">
        <f t="shared" si="4"/>
        <v/>
      </c>
      <c r="G137" s="700" t="str">
        <f t="shared" si="5"/>
        <v/>
      </c>
    </row>
    <row r="138" customHeight="1" spans="1:7">
      <c r="A138" s="697" t="s">
        <v>356</v>
      </c>
      <c r="B138" s="698" t="s">
        <v>357</v>
      </c>
      <c r="C138" s="544">
        <v>160</v>
      </c>
      <c r="D138" s="544">
        <v>160</v>
      </c>
      <c r="E138" s="544">
        <v>30</v>
      </c>
      <c r="F138" s="700">
        <f t="shared" si="4"/>
        <v>0.1875</v>
      </c>
      <c r="G138" s="700">
        <f t="shared" si="5"/>
        <v>0.1875</v>
      </c>
    </row>
    <row r="139" customHeight="1" spans="1:7">
      <c r="A139" s="697" t="s">
        <v>358</v>
      </c>
      <c r="B139" s="698" t="s">
        <v>359</v>
      </c>
      <c r="C139" s="544"/>
      <c r="D139" s="544"/>
      <c r="E139" s="544"/>
      <c r="F139" s="700" t="str">
        <f t="shared" si="4"/>
        <v/>
      </c>
      <c r="G139" s="700" t="str">
        <f t="shared" si="5"/>
        <v/>
      </c>
    </row>
    <row r="140" customHeight="1" spans="1:7">
      <c r="A140" s="697" t="s">
        <v>360</v>
      </c>
      <c r="B140" s="698" t="s">
        <v>361</v>
      </c>
      <c r="C140" s="544"/>
      <c r="D140" s="544">
        <v>43</v>
      </c>
      <c r="E140" s="544"/>
      <c r="F140" s="700" t="str">
        <f t="shared" si="4"/>
        <v/>
      </c>
      <c r="G140" s="700">
        <f t="shared" si="5"/>
        <v>0</v>
      </c>
    </row>
    <row r="141" customHeight="1" spans="1:7">
      <c r="A141" s="697" t="s">
        <v>362</v>
      </c>
      <c r="B141" s="698" t="s">
        <v>363</v>
      </c>
      <c r="C141" s="544"/>
      <c r="D141" s="544"/>
      <c r="E141" s="544"/>
      <c r="F141" s="700" t="str">
        <f t="shared" si="4"/>
        <v/>
      </c>
      <c r="G141" s="700" t="str">
        <f t="shared" si="5"/>
        <v/>
      </c>
    </row>
    <row r="142" customHeight="1" spans="1:7">
      <c r="A142" s="697" t="s">
        <v>364</v>
      </c>
      <c r="B142" s="698" t="s">
        <v>365</v>
      </c>
      <c r="C142" s="544"/>
      <c r="D142" s="544">
        <v>28</v>
      </c>
      <c r="E142" s="544"/>
      <c r="F142" s="700" t="str">
        <f t="shared" si="4"/>
        <v/>
      </c>
      <c r="G142" s="700">
        <f t="shared" si="5"/>
        <v>0</v>
      </c>
    </row>
    <row r="143" customHeight="1" spans="1:7">
      <c r="A143" s="697" t="s">
        <v>366</v>
      </c>
      <c r="B143" s="698" t="s">
        <v>367</v>
      </c>
      <c r="C143" s="544">
        <f>SUM(C144:C149)</f>
        <v>7865</v>
      </c>
      <c r="D143" s="544">
        <f>SUM(D144:D149)</f>
        <v>8379</v>
      </c>
      <c r="E143" s="544">
        <f>SUM(E144:E149)</f>
        <v>8617</v>
      </c>
      <c r="F143" s="700">
        <f t="shared" si="4"/>
        <v>1.09561347743166</v>
      </c>
      <c r="G143" s="700">
        <f t="shared" si="5"/>
        <v>1.02840434419382</v>
      </c>
    </row>
    <row r="144" customHeight="1" spans="1:7">
      <c r="A144" s="697" t="s">
        <v>368</v>
      </c>
      <c r="B144" s="698" t="s">
        <v>369</v>
      </c>
      <c r="C144" s="544">
        <v>1801</v>
      </c>
      <c r="D144" s="544">
        <v>3001</v>
      </c>
      <c r="E144" s="544">
        <v>4009</v>
      </c>
      <c r="F144" s="700">
        <f t="shared" si="4"/>
        <v>2.22598556357579</v>
      </c>
      <c r="G144" s="700">
        <f t="shared" si="5"/>
        <v>1.33588803732089</v>
      </c>
    </row>
    <row r="145" customHeight="1" spans="1:7">
      <c r="A145" s="697" t="s">
        <v>370</v>
      </c>
      <c r="B145" s="698" t="s">
        <v>371</v>
      </c>
      <c r="C145" s="544"/>
      <c r="D145" s="544">
        <v>40</v>
      </c>
      <c r="E145" s="544"/>
      <c r="F145" s="700" t="str">
        <f t="shared" si="4"/>
        <v/>
      </c>
      <c r="G145" s="700">
        <f t="shared" si="5"/>
        <v>0</v>
      </c>
    </row>
    <row r="146" customHeight="1" spans="1:7">
      <c r="A146" s="697" t="s">
        <v>372</v>
      </c>
      <c r="B146" s="698" t="s">
        <v>373</v>
      </c>
      <c r="C146" s="544">
        <v>5262</v>
      </c>
      <c r="D146" s="544">
        <v>4508</v>
      </c>
      <c r="E146" s="544">
        <v>3451</v>
      </c>
      <c r="F146" s="700">
        <f t="shared" si="4"/>
        <v>0.655834283542379</v>
      </c>
      <c r="G146" s="700">
        <f t="shared" si="5"/>
        <v>0.765527950310559</v>
      </c>
    </row>
    <row r="147" customHeight="1" spans="1:7">
      <c r="A147" s="697" t="s">
        <v>374</v>
      </c>
      <c r="B147" s="698" t="s">
        <v>375</v>
      </c>
      <c r="C147" s="544">
        <v>802</v>
      </c>
      <c r="D147" s="544">
        <v>830</v>
      </c>
      <c r="E147" s="544">
        <v>1157</v>
      </c>
      <c r="F147" s="700">
        <f t="shared" si="4"/>
        <v>1.4426433915212</v>
      </c>
      <c r="G147" s="700">
        <f t="shared" si="5"/>
        <v>1.39397590361446</v>
      </c>
    </row>
    <row r="148" customHeight="1" spans="1:7">
      <c r="A148" s="697" t="s">
        <v>376</v>
      </c>
      <c r="B148" s="698" t="s">
        <v>377</v>
      </c>
      <c r="C148" s="544"/>
      <c r="D148" s="544"/>
      <c r="E148" s="544"/>
      <c r="F148" s="700" t="str">
        <f t="shared" si="4"/>
        <v/>
      </c>
      <c r="G148" s="700" t="str">
        <f t="shared" si="5"/>
        <v/>
      </c>
    </row>
    <row r="149" customHeight="1" spans="1:7">
      <c r="A149" s="697" t="s">
        <v>378</v>
      </c>
      <c r="B149" s="698" t="s">
        <v>379</v>
      </c>
      <c r="C149" s="544"/>
      <c r="D149" s="544"/>
      <c r="E149" s="544"/>
      <c r="F149" s="700" t="str">
        <f t="shared" si="4"/>
        <v/>
      </c>
      <c r="G149" s="700" t="str">
        <f t="shared" si="5"/>
        <v/>
      </c>
    </row>
    <row r="150" customHeight="1" spans="1:7">
      <c r="A150" s="697" t="s">
        <v>380</v>
      </c>
      <c r="B150" s="698" t="s">
        <v>381</v>
      </c>
      <c r="C150" s="544">
        <f>SUM(C151:C158)</f>
        <v>29005</v>
      </c>
      <c r="D150" s="544">
        <f>SUM(D151:D158)</f>
        <v>63246</v>
      </c>
      <c r="E150" s="544">
        <f>SUM(E151:E158)</f>
        <v>58059</v>
      </c>
      <c r="F150" s="700">
        <f t="shared" si="4"/>
        <v>2.00168936390278</v>
      </c>
      <c r="G150" s="700">
        <f t="shared" si="5"/>
        <v>0.917986908262973</v>
      </c>
    </row>
    <row r="151" customHeight="1" spans="1:7">
      <c r="A151" s="697" t="s">
        <v>382</v>
      </c>
      <c r="B151" s="698" t="s">
        <v>383</v>
      </c>
      <c r="C151" s="544">
        <v>5598</v>
      </c>
      <c r="D151" s="544">
        <v>24277</v>
      </c>
      <c r="E151" s="544">
        <v>29887</v>
      </c>
      <c r="F151" s="700">
        <f t="shared" si="4"/>
        <v>5.3388710253662</v>
      </c>
      <c r="G151" s="700">
        <f t="shared" si="5"/>
        <v>1.23108291798822</v>
      </c>
    </row>
    <row r="152" customHeight="1" spans="1:7">
      <c r="A152" s="697" t="s">
        <v>384</v>
      </c>
      <c r="B152" s="698" t="s">
        <v>385</v>
      </c>
      <c r="C152" s="544">
        <v>3891</v>
      </c>
      <c r="D152" s="544">
        <v>5149</v>
      </c>
      <c r="E152" s="544">
        <v>6483</v>
      </c>
      <c r="F152" s="700">
        <f t="shared" si="4"/>
        <v>1.66615265998458</v>
      </c>
      <c r="G152" s="700">
        <f t="shared" si="5"/>
        <v>1.25907943289959</v>
      </c>
    </row>
    <row r="153" customHeight="1" spans="1:7">
      <c r="A153" s="697" t="s">
        <v>386</v>
      </c>
      <c r="B153" s="698" t="s">
        <v>387</v>
      </c>
      <c r="C153" s="544">
        <v>3226</v>
      </c>
      <c r="D153" s="544">
        <v>9532</v>
      </c>
      <c r="E153" s="544">
        <v>3018</v>
      </c>
      <c r="F153" s="700">
        <f t="shared" si="4"/>
        <v>0.935523868567886</v>
      </c>
      <c r="G153" s="700">
        <f t="shared" si="5"/>
        <v>0.316617708770457</v>
      </c>
    </row>
    <row r="154" customHeight="1" spans="1:7">
      <c r="A154" s="697" t="s">
        <v>388</v>
      </c>
      <c r="B154" s="698" t="s">
        <v>389</v>
      </c>
      <c r="C154" s="544">
        <v>10711</v>
      </c>
      <c r="D154" s="544">
        <v>18844</v>
      </c>
      <c r="E154" s="544">
        <v>13245</v>
      </c>
      <c r="F154" s="700">
        <f t="shared" si="4"/>
        <v>1.23657921762674</v>
      </c>
      <c r="G154" s="700">
        <f t="shared" si="5"/>
        <v>0.702876247081299</v>
      </c>
    </row>
    <row r="155" customHeight="1" spans="1:7">
      <c r="A155" s="697" t="s">
        <v>390</v>
      </c>
      <c r="B155" s="698" t="s">
        <v>391</v>
      </c>
      <c r="C155" s="544">
        <v>3276</v>
      </c>
      <c r="D155" s="544">
        <v>3406</v>
      </c>
      <c r="E155" s="544">
        <v>3650</v>
      </c>
      <c r="F155" s="700">
        <f t="shared" si="4"/>
        <v>1.11416361416361</v>
      </c>
      <c r="G155" s="700">
        <f t="shared" si="5"/>
        <v>1.07163828537874</v>
      </c>
    </row>
    <row r="156" customHeight="1" spans="1:7">
      <c r="A156" s="697" t="s">
        <v>392</v>
      </c>
      <c r="B156" s="698" t="s">
        <v>393</v>
      </c>
      <c r="C156" s="544">
        <v>774</v>
      </c>
      <c r="D156" s="544">
        <v>1754</v>
      </c>
      <c r="E156" s="544">
        <v>1776</v>
      </c>
      <c r="F156" s="700">
        <f t="shared" si="4"/>
        <v>2.29457364341085</v>
      </c>
      <c r="G156" s="700">
        <f t="shared" si="5"/>
        <v>1.01254275940707</v>
      </c>
    </row>
    <row r="157" customHeight="1" spans="1:7">
      <c r="A157" s="697" t="s">
        <v>394</v>
      </c>
      <c r="B157" s="698" t="s">
        <v>395</v>
      </c>
      <c r="C157" s="544"/>
      <c r="D157" s="544"/>
      <c r="E157" s="544"/>
      <c r="F157" s="700" t="str">
        <f t="shared" si="4"/>
        <v/>
      </c>
      <c r="G157" s="700" t="str">
        <f t="shared" si="5"/>
        <v/>
      </c>
    </row>
    <row r="158" customHeight="1" spans="1:7">
      <c r="A158" s="697" t="s">
        <v>396</v>
      </c>
      <c r="B158" s="698" t="s">
        <v>397</v>
      </c>
      <c r="C158" s="544">
        <v>1529</v>
      </c>
      <c r="D158" s="544">
        <v>284</v>
      </c>
      <c r="E158" s="544"/>
      <c r="F158" s="700">
        <f t="shared" si="4"/>
        <v>0</v>
      </c>
      <c r="G158" s="700">
        <f t="shared" si="5"/>
        <v>0</v>
      </c>
    </row>
    <row r="159" customHeight="1" spans="1:7">
      <c r="A159" s="697" t="s">
        <v>398</v>
      </c>
      <c r="B159" s="698" t="s">
        <v>399</v>
      </c>
      <c r="C159" s="544">
        <f>SUM(C160:C164)</f>
        <v>4337</v>
      </c>
      <c r="D159" s="544">
        <f>SUM(D160:D164)</f>
        <v>8494</v>
      </c>
      <c r="E159" s="544">
        <f>SUM(E160:E164)</f>
        <v>4969</v>
      </c>
      <c r="F159" s="700">
        <f t="shared" si="4"/>
        <v>1.14572284989624</v>
      </c>
      <c r="G159" s="700">
        <f t="shared" si="5"/>
        <v>0.585001177301625</v>
      </c>
    </row>
    <row r="160" customHeight="1" spans="1:7">
      <c r="A160" s="697" t="s">
        <v>400</v>
      </c>
      <c r="B160" s="698" t="s">
        <v>401</v>
      </c>
      <c r="C160" s="544">
        <v>4061</v>
      </c>
      <c r="D160" s="544">
        <v>8091</v>
      </c>
      <c r="E160" s="544">
        <v>4386</v>
      </c>
      <c r="F160" s="700">
        <f t="shared" si="4"/>
        <v>1.08002954937208</v>
      </c>
      <c r="G160" s="700">
        <f t="shared" si="5"/>
        <v>0.542083796811272</v>
      </c>
    </row>
    <row r="161" customHeight="1" spans="1:7">
      <c r="A161" s="697" t="s">
        <v>402</v>
      </c>
      <c r="B161" s="698" t="s">
        <v>403</v>
      </c>
      <c r="C161" s="544"/>
      <c r="D161" s="544"/>
      <c r="E161" s="544"/>
      <c r="F161" s="700" t="str">
        <f t="shared" si="4"/>
        <v/>
      </c>
      <c r="G161" s="700" t="str">
        <f t="shared" si="5"/>
        <v/>
      </c>
    </row>
    <row r="162" customHeight="1" spans="1:7">
      <c r="A162" s="697" t="s">
        <v>404</v>
      </c>
      <c r="B162" s="698" t="s">
        <v>405</v>
      </c>
      <c r="C162" s="544"/>
      <c r="D162" s="544"/>
      <c r="E162" s="544"/>
      <c r="F162" s="700" t="str">
        <f t="shared" si="4"/>
        <v/>
      </c>
      <c r="G162" s="700" t="str">
        <f t="shared" si="5"/>
        <v/>
      </c>
    </row>
    <row r="163" customHeight="1" spans="1:7">
      <c r="A163" s="697" t="s">
        <v>406</v>
      </c>
      <c r="B163" s="698" t="s">
        <v>407</v>
      </c>
      <c r="C163" s="544"/>
      <c r="D163" s="544"/>
      <c r="E163" s="544"/>
      <c r="F163" s="700" t="str">
        <f t="shared" si="4"/>
        <v/>
      </c>
      <c r="G163" s="700" t="str">
        <f t="shared" si="5"/>
        <v/>
      </c>
    </row>
    <row r="164" customHeight="1" spans="1:7">
      <c r="A164" s="697" t="s">
        <v>408</v>
      </c>
      <c r="B164" s="698" t="s">
        <v>409</v>
      </c>
      <c r="C164" s="544">
        <v>276</v>
      </c>
      <c r="D164" s="544">
        <v>403</v>
      </c>
      <c r="E164" s="544">
        <v>583</v>
      </c>
      <c r="F164" s="700">
        <f t="shared" si="4"/>
        <v>2.11231884057971</v>
      </c>
      <c r="G164" s="700">
        <f t="shared" si="5"/>
        <v>1.44665012406948</v>
      </c>
    </row>
    <row r="165" customHeight="1" spans="1:7">
      <c r="A165" s="697" t="s">
        <v>410</v>
      </c>
      <c r="B165" s="698" t="s">
        <v>411</v>
      </c>
      <c r="C165" s="544">
        <f>SUM(C166:C172)</f>
        <v>665</v>
      </c>
      <c r="D165" s="544">
        <f>SUM(D166:D172)</f>
        <v>1905</v>
      </c>
      <c r="E165" s="544">
        <f>SUM(E166:E172)</f>
        <v>1434</v>
      </c>
      <c r="F165" s="700">
        <f t="shared" si="4"/>
        <v>2.15639097744361</v>
      </c>
      <c r="G165" s="700">
        <f t="shared" si="5"/>
        <v>0.752755905511811</v>
      </c>
    </row>
    <row r="166" customHeight="1" spans="1:7">
      <c r="A166" s="697" t="s">
        <v>412</v>
      </c>
      <c r="B166" s="698" t="s">
        <v>413</v>
      </c>
      <c r="C166" s="544"/>
      <c r="D166" s="544"/>
      <c r="E166" s="544"/>
      <c r="F166" s="700" t="str">
        <f t="shared" si="4"/>
        <v/>
      </c>
      <c r="G166" s="700" t="str">
        <f t="shared" si="5"/>
        <v/>
      </c>
    </row>
    <row r="167" customHeight="1" spans="1:7">
      <c r="A167" s="697" t="s">
        <v>414</v>
      </c>
      <c r="B167" s="698" t="s">
        <v>415</v>
      </c>
      <c r="C167" s="544"/>
      <c r="D167" s="544"/>
      <c r="E167" s="544"/>
      <c r="F167" s="700" t="str">
        <f t="shared" si="4"/>
        <v/>
      </c>
      <c r="G167" s="700" t="str">
        <f t="shared" si="5"/>
        <v/>
      </c>
    </row>
    <row r="168" customHeight="1" spans="1:7">
      <c r="A168" s="697" t="s">
        <v>416</v>
      </c>
      <c r="B168" s="698" t="s">
        <v>417</v>
      </c>
      <c r="C168" s="544"/>
      <c r="D168" s="544"/>
      <c r="E168" s="544"/>
      <c r="F168" s="700" t="str">
        <f t="shared" si="4"/>
        <v/>
      </c>
      <c r="G168" s="700" t="str">
        <f t="shared" si="5"/>
        <v/>
      </c>
    </row>
    <row r="169" customHeight="1" spans="1:7">
      <c r="A169" s="697" t="s">
        <v>418</v>
      </c>
      <c r="B169" s="698" t="s">
        <v>419</v>
      </c>
      <c r="C169" s="544">
        <v>360</v>
      </c>
      <c r="D169" s="544">
        <v>800</v>
      </c>
      <c r="E169" s="544">
        <v>394</v>
      </c>
      <c r="F169" s="700">
        <f t="shared" si="4"/>
        <v>1.09444444444444</v>
      </c>
      <c r="G169" s="700">
        <f t="shared" si="5"/>
        <v>0.4925</v>
      </c>
    </row>
    <row r="170" customHeight="1" spans="1:7">
      <c r="A170" s="697" t="s">
        <v>420</v>
      </c>
      <c r="B170" s="698" t="s">
        <v>421</v>
      </c>
      <c r="C170" s="544"/>
      <c r="D170" s="544">
        <v>34</v>
      </c>
      <c r="E170" s="544"/>
      <c r="F170" s="700" t="str">
        <f t="shared" si="4"/>
        <v/>
      </c>
      <c r="G170" s="700">
        <f t="shared" si="5"/>
        <v>0</v>
      </c>
    </row>
    <row r="171" customHeight="1" spans="1:7">
      <c r="A171" s="697" t="s">
        <v>422</v>
      </c>
      <c r="B171" s="698" t="s">
        <v>423</v>
      </c>
      <c r="C171" s="544">
        <v>305</v>
      </c>
      <c r="D171" s="544">
        <v>1071</v>
      </c>
      <c r="E171" s="544">
        <v>1040</v>
      </c>
      <c r="F171" s="700">
        <f t="shared" si="4"/>
        <v>3.40983606557377</v>
      </c>
      <c r="G171" s="700">
        <f t="shared" si="5"/>
        <v>0.971055088702148</v>
      </c>
    </row>
    <row r="172" customHeight="1" spans="1:7">
      <c r="A172" s="697" t="s">
        <v>424</v>
      </c>
      <c r="B172" s="698" t="s">
        <v>425</v>
      </c>
      <c r="C172" s="544"/>
      <c r="D172" s="544"/>
      <c r="E172" s="544"/>
      <c r="F172" s="700" t="str">
        <f t="shared" si="4"/>
        <v/>
      </c>
      <c r="G172" s="700" t="str">
        <f t="shared" si="5"/>
        <v/>
      </c>
    </row>
    <row r="173" customHeight="1" spans="1:7">
      <c r="A173" s="697" t="s">
        <v>426</v>
      </c>
      <c r="B173" s="698" t="s">
        <v>427</v>
      </c>
      <c r="C173" s="544">
        <f>SUM(C174:C176)</f>
        <v>437</v>
      </c>
      <c r="D173" s="544">
        <f>SUM(D174:D176)</f>
        <v>1226</v>
      </c>
      <c r="E173" s="544">
        <f>SUM(E174:E176)</f>
        <v>865</v>
      </c>
      <c r="F173" s="700">
        <f t="shared" si="4"/>
        <v>1.97940503432494</v>
      </c>
      <c r="G173" s="700">
        <f t="shared" si="5"/>
        <v>0.705546492659054</v>
      </c>
    </row>
    <row r="174" customHeight="1" spans="1:7">
      <c r="A174" s="697" t="s">
        <v>428</v>
      </c>
      <c r="B174" s="698" t="s">
        <v>429</v>
      </c>
      <c r="C174" s="544">
        <v>437</v>
      </c>
      <c r="D174" s="544">
        <v>1226</v>
      </c>
      <c r="E174" s="544">
        <v>865</v>
      </c>
      <c r="F174" s="700">
        <f t="shared" si="4"/>
        <v>1.97940503432494</v>
      </c>
      <c r="G174" s="700">
        <f t="shared" si="5"/>
        <v>0.705546492659054</v>
      </c>
    </row>
    <row r="175" customHeight="1" spans="1:7">
      <c r="A175" s="697" t="s">
        <v>430</v>
      </c>
      <c r="B175" s="698" t="s">
        <v>431</v>
      </c>
      <c r="C175" s="544"/>
      <c r="D175" s="544"/>
      <c r="E175" s="544"/>
      <c r="F175" s="700" t="str">
        <f t="shared" si="4"/>
        <v/>
      </c>
      <c r="G175" s="700" t="str">
        <f t="shared" si="5"/>
        <v/>
      </c>
    </row>
    <row r="176" customHeight="1" spans="1:7">
      <c r="A176" s="697" t="s">
        <v>432</v>
      </c>
      <c r="B176" s="698" t="s">
        <v>433</v>
      </c>
      <c r="C176" s="544"/>
      <c r="D176" s="544"/>
      <c r="E176" s="544"/>
      <c r="F176" s="700" t="str">
        <f t="shared" si="4"/>
        <v/>
      </c>
      <c r="G176" s="700" t="str">
        <f t="shared" si="5"/>
        <v/>
      </c>
    </row>
    <row r="177" customHeight="1" spans="1:7">
      <c r="A177" s="697" t="s">
        <v>434</v>
      </c>
      <c r="B177" s="698" t="s">
        <v>435</v>
      </c>
      <c r="C177" s="544">
        <f>SUM(C178:C182)</f>
        <v>0</v>
      </c>
      <c r="D177" s="544">
        <f>SUM(D178:D182)</f>
        <v>0</v>
      </c>
      <c r="E177" s="544">
        <f>SUM(E178:E182)</f>
        <v>0</v>
      </c>
      <c r="F177" s="700" t="str">
        <f t="shared" si="4"/>
        <v/>
      </c>
      <c r="G177" s="700" t="str">
        <f t="shared" si="5"/>
        <v/>
      </c>
    </row>
    <row r="178" customHeight="1" spans="1:7">
      <c r="A178" s="697" t="s">
        <v>436</v>
      </c>
      <c r="B178" s="698" t="s">
        <v>437</v>
      </c>
      <c r="C178" s="544"/>
      <c r="D178" s="544"/>
      <c r="E178" s="544"/>
      <c r="F178" s="700" t="str">
        <f t="shared" si="4"/>
        <v/>
      </c>
      <c r="G178" s="700" t="str">
        <f t="shared" si="5"/>
        <v/>
      </c>
    </row>
    <row r="179" customHeight="1" spans="1:7">
      <c r="A179" s="697" t="s">
        <v>438</v>
      </c>
      <c r="B179" s="698" t="s">
        <v>439</v>
      </c>
      <c r="C179" s="544"/>
      <c r="D179" s="544"/>
      <c r="E179" s="544"/>
      <c r="F179" s="700" t="str">
        <f t="shared" si="4"/>
        <v/>
      </c>
      <c r="G179" s="700" t="str">
        <f t="shared" si="5"/>
        <v/>
      </c>
    </row>
    <row r="180" customHeight="1" spans="1:7">
      <c r="A180" s="697" t="s">
        <v>440</v>
      </c>
      <c r="B180" s="698" t="s">
        <v>441</v>
      </c>
      <c r="C180" s="544"/>
      <c r="D180" s="544"/>
      <c r="E180" s="544"/>
      <c r="F180" s="700" t="str">
        <f t="shared" si="4"/>
        <v/>
      </c>
      <c r="G180" s="700" t="str">
        <f t="shared" si="5"/>
        <v/>
      </c>
    </row>
    <row r="181" customHeight="1" spans="1:7">
      <c r="A181" s="697" t="s">
        <v>442</v>
      </c>
      <c r="B181" s="698" t="s">
        <v>443</v>
      </c>
      <c r="C181" s="544"/>
      <c r="D181" s="544"/>
      <c r="E181" s="544"/>
      <c r="F181" s="700" t="str">
        <f t="shared" si="4"/>
        <v/>
      </c>
      <c r="G181" s="700" t="str">
        <f t="shared" si="5"/>
        <v/>
      </c>
    </row>
    <row r="182" customHeight="1" spans="1:7">
      <c r="A182" s="697" t="s">
        <v>444</v>
      </c>
      <c r="B182" s="698" t="s">
        <v>445</v>
      </c>
      <c r="C182" s="544"/>
      <c r="D182" s="544"/>
      <c r="E182" s="544"/>
      <c r="F182" s="700" t="str">
        <f t="shared" si="4"/>
        <v/>
      </c>
      <c r="G182" s="700" t="str">
        <f t="shared" si="5"/>
        <v/>
      </c>
    </row>
    <row r="183" customHeight="1" spans="1:7">
      <c r="A183" s="697" t="s">
        <v>446</v>
      </c>
      <c r="B183" s="698" t="s">
        <v>447</v>
      </c>
      <c r="C183" s="544">
        <f>SUM(C184:C192)</f>
        <v>0</v>
      </c>
      <c r="D183" s="544">
        <f>SUM(D184:D192)</f>
        <v>0</v>
      </c>
      <c r="E183" s="544">
        <f>SUM(E184:E192)</f>
        <v>0</v>
      </c>
      <c r="F183" s="700" t="str">
        <f t="shared" si="4"/>
        <v/>
      </c>
      <c r="G183" s="700" t="str">
        <f t="shared" si="5"/>
        <v/>
      </c>
    </row>
    <row r="184" customHeight="1" spans="1:7">
      <c r="A184" s="697" t="s">
        <v>448</v>
      </c>
      <c r="B184" s="698" t="s">
        <v>449</v>
      </c>
      <c r="C184" s="544"/>
      <c r="D184" s="544"/>
      <c r="E184" s="544"/>
      <c r="F184" s="700" t="str">
        <f t="shared" si="4"/>
        <v/>
      </c>
      <c r="G184" s="700" t="str">
        <f t="shared" si="5"/>
        <v/>
      </c>
    </row>
    <row r="185" customHeight="1" spans="1:7">
      <c r="A185" s="697" t="s">
        <v>450</v>
      </c>
      <c r="B185" s="698" t="s">
        <v>451</v>
      </c>
      <c r="C185" s="544"/>
      <c r="D185" s="544"/>
      <c r="E185" s="544"/>
      <c r="F185" s="700" t="str">
        <f t="shared" si="4"/>
        <v/>
      </c>
      <c r="G185" s="700" t="str">
        <f t="shared" si="5"/>
        <v/>
      </c>
    </row>
    <row r="186" customHeight="1" spans="1:7">
      <c r="A186" s="697" t="s">
        <v>452</v>
      </c>
      <c r="B186" s="698" t="s">
        <v>453</v>
      </c>
      <c r="C186" s="544"/>
      <c r="D186" s="544"/>
      <c r="E186" s="544"/>
      <c r="F186" s="700" t="str">
        <f t="shared" si="4"/>
        <v/>
      </c>
      <c r="G186" s="700" t="str">
        <f t="shared" si="5"/>
        <v/>
      </c>
    </row>
    <row r="187" customHeight="1" spans="1:7">
      <c r="A187" s="697" t="s">
        <v>454</v>
      </c>
      <c r="B187" s="698" t="s">
        <v>455</v>
      </c>
      <c r="C187" s="544"/>
      <c r="D187" s="544"/>
      <c r="E187" s="544"/>
      <c r="F187" s="700" t="str">
        <f t="shared" si="4"/>
        <v/>
      </c>
      <c r="G187" s="700" t="str">
        <f t="shared" si="5"/>
        <v/>
      </c>
    </row>
    <row r="188" customHeight="1" spans="1:7">
      <c r="A188" s="697" t="s">
        <v>456</v>
      </c>
      <c r="B188" s="698" t="s">
        <v>457</v>
      </c>
      <c r="C188" s="544"/>
      <c r="D188" s="544"/>
      <c r="E188" s="544"/>
      <c r="F188" s="700" t="str">
        <f t="shared" si="4"/>
        <v/>
      </c>
      <c r="G188" s="700" t="str">
        <f t="shared" si="5"/>
        <v/>
      </c>
    </row>
    <row r="189" customHeight="1" spans="1:7">
      <c r="A189" s="697" t="s">
        <v>458</v>
      </c>
      <c r="B189" s="698" t="s">
        <v>383</v>
      </c>
      <c r="C189" s="544"/>
      <c r="D189" s="544"/>
      <c r="E189" s="544"/>
      <c r="F189" s="700" t="str">
        <f t="shared" si="4"/>
        <v/>
      </c>
      <c r="G189" s="700" t="str">
        <f t="shared" si="5"/>
        <v/>
      </c>
    </row>
    <row r="190" customHeight="1" spans="1:7">
      <c r="A190" s="697" t="s">
        <v>459</v>
      </c>
      <c r="B190" s="698" t="s">
        <v>460</v>
      </c>
      <c r="C190" s="544"/>
      <c r="D190" s="544"/>
      <c r="E190" s="544"/>
      <c r="F190" s="700" t="str">
        <f t="shared" si="4"/>
        <v/>
      </c>
      <c r="G190" s="700" t="str">
        <f t="shared" si="5"/>
        <v/>
      </c>
    </row>
    <row r="191" customHeight="1" spans="1:7">
      <c r="A191" s="697" t="s">
        <v>461</v>
      </c>
      <c r="B191" s="698" t="s">
        <v>462</v>
      </c>
      <c r="C191" s="544"/>
      <c r="D191" s="544"/>
      <c r="E191" s="544"/>
      <c r="F191" s="700" t="str">
        <f t="shared" si="4"/>
        <v/>
      </c>
      <c r="G191" s="700" t="str">
        <f t="shared" si="5"/>
        <v/>
      </c>
    </row>
    <row r="192" customHeight="1" spans="1:7">
      <c r="A192" s="697" t="s">
        <v>463</v>
      </c>
      <c r="B192" s="698" t="s">
        <v>464</v>
      </c>
      <c r="C192" s="544"/>
      <c r="D192" s="544"/>
      <c r="E192" s="544"/>
      <c r="F192" s="700" t="str">
        <f t="shared" si="4"/>
        <v/>
      </c>
      <c r="G192" s="700" t="str">
        <f t="shared" si="5"/>
        <v/>
      </c>
    </row>
    <row r="193" customHeight="1" spans="1:7">
      <c r="A193" s="697" t="s">
        <v>465</v>
      </c>
      <c r="B193" s="698" t="s">
        <v>466</v>
      </c>
      <c r="C193" s="544">
        <f>SUM(C194:C196)</f>
        <v>2266</v>
      </c>
      <c r="D193" s="544">
        <f>SUM(D194:D196)</f>
        <v>4665</v>
      </c>
      <c r="E193" s="544">
        <f>SUM(E194:E196)</f>
        <v>3759</v>
      </c>
      <c r="F193" s="700">
        <f t="shared" si="4"/>
        <v>1.65887025595763</v>
      </c>
      <c r="G193" s="700">
        <f t="shared" si="5"/>
        <v>0.805787781350482</v>
      </c>
    </row>
    <row r="194" customHeight="1" spans="1:7">
      <c r="A194" s="697" t="s">
        <v>467</v>
      </c>
      <c r="B194" s="698" t="s">
        <v>468</v>
      </c>
      <c r="C194" s="544">
        <v>2256</v>
      </c>
      <c r="D194" s="544">
        <v>4640</v>
      </c>
      <c r="E194" s="544">
        <v>3739</v>
      </c>
      <c r="F194" s="700">
        <f t="shared" si="4"/>
        <v>1.65735815602837</v>
      </c>
      <c r="G194" s="700">
        <f t="shared" si="5"/>
        <v>0.805818965517241</v>
      </c>
    </row>
    <row r="195" customHeight="1" spans="1:7">
      <c r="A195" s="697" t="s">
        <v>469</v>
      </c>
      <c r="B195" s="698" t="s">
        <v>470</v>
      </c>
      <c r="C195" s="544"/>
      <c r="D195" s="544">
        <v>25</v>
      </c>
      <c r="E195" s="544">
        <v>20</v>
      </c>
      <c r="F195" s="700" t="str">
        <f t="shared" si="4"/>
        <v/>
      </c>
      <c r="G195" s="700">
        <f t="shared" si="5"/>
        <v>0.8</v>
      </c>
    </row>
    <row r="196" customHeight="1" spans="1:7">
      <c r="A196" s="697" t="s">
        <v>471</v>
      </c>
      <c r="B196" s="698" t="s">
        <v>472</v>
      </c>
      <c r="C196" s="544">
        <v>10</v>
      </c>
      <c r="D196" s="544"/>
      <c r="E196" s="544"/>
      <c r="F196" s="700">
        <f t="shared" si="4"/>
        <v>0</v>
      </c>
      <c r="G196" s="700" t="str">
        <f t="shared" si="5"/>
        <v/>
      </c>
    </row>
    <row r="197" customHeight="1" spans="1:7">
      <c r="A197" s="697" t="s">
        <v>473</v>
      </c>
      <c r="B197" s="698" t="s">
        <v>474</v>
      </c>
      <c r="C197" s="544">
        <f>SUM(C198:C200)</f>
        <v>4520</v>
      </c>
      <c r="D197" s="544">
        <f>SUM(D198:D200)</f>
        <v>13682</v>
      </c>
      <c r="E197" s="544">
        <f>SUM(E198:E200)</f>
        <v>11736</v>
      </c>
      <c r="F197" s="700">
        <f t="shared" si="4"/>
        <v>2.59646017699115</v>
      </c>
      <c r="G197" s="700">
        <f t="shared" si="5"/>
        <v>0.85776933196901</v>
      </c>
    </row>
    <row r="198" customHeight="1" spans="1:7">
      <c r="A198" s="697" t="s">
        <v>475</v>
      </c>
      <c r="B198" s="698" t="s">
        <v>476</v>
      </c>
      <c r="C198" s="544"/>
      <c r="D198" s="544">
        <v>9143</v>
      </c>
      <c r="E198" s="544">
        <v>5905</v>
      </c>
      <c r="F198" s="700" t="str">
        <f t="shared" ref="F198:F223" si="6">IFERROR($E198/C198,"")</f>
        <v/>
      </c>
      <c r="G198" s="700">
        <f t="shared" ref="G198:G223" si="7">IFERROR($E198/D198,"")</f>
        <v>0.645849283604944</v>
      </c>
    </row>
    <row r="199" customHeight="1" spans="1:7">
      <c r="A199" s="697" t="s">
        <v>477</v>
      </c>
      <c r="B199" s="698" t="s">
        <v>478</v>
      </c>
      <c r="C199" s="544">
        <v>4520</v>
      </c>
      <c r="D199" s="544">
        <v>4539</v>
      </c>
      <c r="E199" s="544">
        <v>5831</v>
      </c>
      <c r="F199" s="700">
        <f t="shared" si="6"/>
        <v>1.29004424778761</v>
      </c>
      <c r="G199" s="700">
        <f t="shared" si="7"/>
        <v>1.28464419475655</v>
      </c>
    </row>
    <row r="200" customHeight="1" spans="1:7">
      <c r="A200" s="697" t="s">
        <v>479</v>
      </c>
      <c r="B200" s="698" t="s">
        <v>480</v>
      </c>
      <c r="C200" s="544"/>
      <c r="D200" s="544"/>
      <c r="E200" s="544"/>
      <c r="F200" s="700" t="str">
        <f t="shared" si="6"/>
        <v/>
      </c>
      <c r="G200" s="700" t="str">
        <f t="shared" si="7"/>
        <v/>
      </c>
    </row>
    <row r="201" customHeight="1" spans="1:7">
      <c r="A201" s="697" t="s">
        <v>481</v>
      </c>
      <c r="B201" s="698" t="s">
        <v>482</v>
      </c>
      <c r="C201" s="544">
        <f>SUM(C202:C205)</f>
        <v>1000</v>
      </c>
      <c r="D201" s="544">
        <f>SUM(D202:D205)</f>
        <v>921</v>
      </c>
      <c r="E201" s="544">
        <f>SUM(E202:E205)</f>
        <v>647</v>
      </c>
      <c r="F201" s="700">
        <f t="shared" si="6"/>
        <v>0.647</v>
      </c>
      <c r="G201" s="700">
        <f t="shared" si="7"/>
        <v>0.702497285559175</v>
      </c>
    </row>
    <row r="202" customHeight="1" spans="1:7">
      <c r="A202" s="697" t="s">
        <v>483</v>
      </c>
      <c r="B202" s="698" t="s">
        <v>484</v>
      </c>
      <c r="C202" s="544">
        <v>1000</v>
      </c>
      <c r="D202" s="544">
        <v>913</v>
      </c>
      <c r="E202" s="544">
        <v>647</v>
      </c>
      <c r="F202" s="700">
        <f t="shared" si="6"/>
        <v>0.647</v>
      </c>
      <c r="G202" s="700">
        <f t="shared" si="7"/>
        <v>0.708652792990142</v>
      </c>
    </row>
    <row r="203" customHeight="1" spans="1:7">
      <c r="A203" s="697" t="s">
        <v>485</v>
      </c>
      <c r="B203" s="698" t="s">
        <v>486</v>
      </c>
      <c r="C203" s="544"/>
      <c r="D203" s="544"/>
      <c r="E203" s="544"/>
      <c r="F203" s="700" t="str">
        <f t="shared" si="6"/>
        <v/>
      </c>
      <c r="G203" s="700" t="str">
        <f t="shared" si="7"/>
        <v/>
      </c>
    </row>
    <row r="204" customHeight="1" spans="1:7">
      <c r="A204" s="697" t="s">
        <v>487</v>
      </c>
      <c r="B204" s="698" t="s">
        <v>488</v>
      </c>
      <c r="C204" s="544"/>
      <c r="D204" s="544">
        <v>8</v>
      </c>
      <c r="E204" s="544"/>
      <c r="F204" s="700" t="str">
        <f t="shared" si="6"/>
        <v/>
      </c>
      <c r="G204" s="700">
        <f t="shared" si="7"/>
        <v>0</v>
      </c>
    </row>
    <row r="205" customHeight="1" spans="1:7">
      <c r="A205" s="697" t="s">
        <v>489</v>
      </c>
      <c r="B205" s="698" t="s">
        <v>490</v>
      </c>
      <c r="C205" s="544"/>
      <c r="D205" s="544"/>
      <c r="E205" s="544"/>
      <c r="F205" s="700" t="str">
        <f t="shared" si="6"/>
        <v/>
      </c>
      <c r="G205" s="700" t="str">
        <f t="shared" si="7"/>
        <v/>
      </c>
    </row>
    <row r="206" customHeight="1" spans="1:7">
      <c r="A206" s="697" t="s">
        <v>491</v>
      </c>
      <c r="B206" s="698" t="s">
        <v>492</v>
      </c>
      <c r="C206" s="544">
        <f>SUM(C207:C213)</f>
        <v>1160</v>
      </c>
      <c r="D206" s="544">
        <f>SUM(D207:D213)</f>
        <v>25067</v>
      </c>
      <c r="E206" s="544">
        <f>SUM(E207:E213)</f>
        <v>15499</v>
      </c>
      <c r="F206" s="700">
        <f t="shared" si="6"/>
        <v>13.3612068965517</v>
      </c>
      <c r="G206" s="700">
        <f t="shared" si="7"/>
        <v>0.618302948099094</v>
      </c>
    </row>
    <row r="207" customHeight="1" spans="1:7">
      <c r="A207" s="697" t="s">
        <v>493</v>
      </c>
      <c r="B207" s="698" t="s">
        <v>494</v>
      </c>
      <c r="C207" s="544">
        <v>540</v>
      </c>
      <c r="D207" s="544">
        <v>652</v>
      </c>
      <c r="E207" s="544">
        <v>1772</v>
      </c>
      <c r="F207" s="700">
        <f t="shared" si="6"/>
        <v>3.28148148148148</v>
      </c>
      <c r="G207" s="700">
        <f t="shared" si="7"/>
        <v>2.71779141104294</v>
      </c>
    </row>
    <row r="208" customHeight="1" spans="1:7">
      <c r="A208" s="697" t="s">
        <v>495</v>
      </c>
      <c r="B208" s="698" t="s">
        <v>496</v>
      </c>
      <c r="C208" s="544">
        <v>580</v>
      </c>
      <c r="D208" s="544">
        <v>618</v>
      </c>
      <c r="E208" s="544">
        <v>780</v>
      </c>
      <c r="F208" s="700">
        <f t="shared" si="6"/>
        <v>1.3448275862069</v>
      </c>
      <c r="G208" s="700">
        <f t="shared" si="7"/>
        <v>1.2621359223301</v>
      </c>
    </row>
    <row r="209" customHeight="1" spans="1:7">
      <c r="A209" s="697" t="s">
        <v>497</v>
      </c>
      <c r="B209" s="698" t="s">
        <v>498</v>
      </c>
      <c r="C209" s="544"/>
      <c r="D209" s="544"/>
      <c r="E209" s="544">
        <v>288</v>
      </c>
      <c r="F209" s="700" t="str">
        <f t="shared" si="6"/>
        <v/>
      </c>
      <c r="G209" s="700" t="str">
        <f t="shared" si="7"/>
        <v/>
      </c>
    </row>
    <row r="210" customHeight="1" spans="1:7">
      <c r="A210" s="697" t="s">
        <v>499</v>
      </c>
      <c r="B210" s="698" t="s">
        <v>500</v>
      </c>
      <c r="C210" s="544">
        <v>40</v>
      </c>
      <c r="D210" s="544">
        <v>53</v>
      </c>
      <c r="E210" s="544">
        <v>62</v>
      </c>
      <c r="F210" s="700">
        <f t="shared" si="6"/>
        <v>1.55</v>
      </c>
      <c r="G210" s="700">
        <f t="shared" si="7"/>
        <v>1.16981132075472</v>
      </c>
    </row>
    <row r="211" customHeight="1" spans="1:7">
      <c r="A211" s="697" t="s">
        <v>501</v>
      </c>
      <c r="B211" s="698" t="s">
        <v>502</v>
      </c>
      <c r="C211" s="544"/>
      <c r="D211" s="544">
        <v>22929</v>
      </c>
      <c r="E211" s="544">
        <v>12321</v>
      </c>
      <c r="F211" s="700" t="str">
        <f t="shared" si="6"/>
        <v/>
      </c>
      <c r="G211" s="700">
        <f t="shared" si="7"/>
        <v>0.537354441973047</v>
      </c>
    </row>
    <row r="212" customHeight="1" spans="1:7">
      <c r="A212" s="697" t="s">
        <v>503</v>
      </c>
      <c r="B212" s="698" t="s">
        <v>504</v>
      </c>
      <c r="C212" s="544"/>
      <c r="D212" s="544">
        <v>815</v>
      </c>
      <c r="E212" s="544">
        <v>276</v>
      </c>
      <c r="F212" s="700" t="str">
        <f t="shared" si="6"/>
        <v/>
      </c>
      <c r="G212" s="700">
        <f t="shared" si="7"/>
        <v>0.338650306748466</v>
      </c>
    </row>
    <row r="213" customHeight="1" spans="1:7">
      <c r="A213" s="697" t="s">
        <v>505</v>
      </c>
      <c r="B213" s="698" t="s">
        <v>506</v>
      </c>
      <c r="C213" s="544"/>
      <c r="D213" s="544"/>
      <c r="E213" s="544"/>
      <c r="F213" s="700" t="str">
        <f t="shared" si="6"/>
        <v/>
      </c>
      <c r="G213" s="700" t="str">
        <f t="shared" si="7"/>
        <v/>
      </c>
    </row>
    <row r="214" customHeight="1" spans="1:7">
      <c r="A214" s="697" t="s">
        <v>507</v>
      </c>
      <c r="B214" s="698" t="s">
        <v>508</v>
      </c>
      <c r="C214" s="544">
        <v>2000</v>
      </c>
      <c r="D214" s="544"/>
      <c r="E214" s="544">
        <v>2000</v>
      </c>
      <c r="F214" s="700">
        <f t="shared" si="6"/>
        <v>1</v>
      </c>
      <c r="G214" s="700" t="str">
        <f t="shared" si="7"/>
        <v/>
      </c>
    </row>
    <row r="215" customHeight="1" spans="1:7">
      <c r="A215" s="697" t="s">
        <v>509</v>
      </c>
      <c r="B215" s="698" t="s">
        <v>464</v>
      </c>
      <c r="C215" s="544">
        <f>SUM(C216:C217)</f>
        <v>0</v>
      </c>
      <c r="D215" s="544">
        <f>SUM(D216:D217)</f>
        <v>0</v>
      </c>
      <c r="E215" s="544">
        <f>SUM(E216:E217)</f>
        <v>0</v>
      </c>
      <c r="F215" s="700" t="str">
        <f t="shared" si="6"/>
        <v/>
      </c>
      <c r="G215" s="700" t="str">
        <f t="shared" si="7"/>
        <v/>
      </c>
    </row>
    <row r="216" customHeight="1" spans="1:7">
      <c r="A216" s="697" t="s">
        <v>510</v>
      </c>
      <c r="B216" s="698" t="s">
        <v>511</v>
      </c>
      <c r="C216" s="544"/>
      <c r="D216" s="544"/>
      <c r="E216" s="544"/>
      <c r="F216" s="700" t="str">
        <f t="shared" si="6"/>
        <v/>
      </c>
      <c r="G216" s="700" t="str">
        <f t="shared" si="7"/>
        <v/>
      </c>
    </row>
    <row r="217" customHeight="1" spans="1:7">
      <c r="A217" s="697" t="s">
        <v>512</v>
      </c>
      <c r="B217" s="698" t="s">
        <v>464</v>
      </c>
      <c r="C217" s="544"/>
      <c r="D217" s="544"/>
      <c r="E217" s="544"/>
      <c r="F217" s="700" t="str">
        <f t="shared" si="6"/>
        <v/>
      </c>
      <c r="G217" s="700" t="str">
        <f t="shared" si="7"/>
        <v/>
      </c>
    </row>
    <row r="218" customHeight="1" spans="1:7">
      <c r="A218" s="697" t="s">
        <v>513</v>
      </c>
      <c r="B218" s="698" t="s">
        <v>514</v>
      </c>
      <c r="C218" s="544">
        <f>C219</f>
        <v>2644</v>
      </c>
      <c r="D218" s="544">
        <f>D219</f>
        <v>2644</v>
      </c>
      <c r="E218" s="544">
        <f>E219</f>
        <v>4405</v>
      </c>
      <c r="F218" s="700">
        <f t="shared" si="6"/>
        <v>1.6660363086233</v>
      </c>
      <c r="G218" s="700">
        <f t="shared" si="7"/>
        <v>1.6660363086233</v>
      </c>
    </row>
    <row r="219" customHeight="1" spans="1:7">
      <c r="A219" s="697" t="s">
        <v>515</v>
      </c>
      <c r="B219" s="698" t="s">
        <v>516</v>
      </c>
      <c r="C219" s="544">
        <v>2644</v>
      </c>
      <c r="D219" s="544">
        <v>2644</v>
      </c>
      <c r="E219" s="544">
        <v>4405</v>
      </c>
      <c r="F219" s="700">
        <f t="shared" si="6"/>
        <v>1.6660363086233</v>
      </c>
      <c r="G219" s="700">
        <f t="shared" si="7"/>
        <v>1.6660363086233</v>
      </c>
    </row>
    <row r="220" customHeight="1" spans="1:7">
      <c r="A220" s="697" t="s">
        <v>517</v>
      </c>
      <c r="B220" s="698" t="s">
        <v>518</v>
      </c>
      <c r="C220" s="544">
        <f>C221</f>
        <v>0</v>
      </c>
      <c r="D220" s="544">
        <f>D221</f>
        <v>53</v>
      </c>
      <c r="E220" s="544">
        <f>E221</f>
        <v>0</v>
      </c>
      <c r="F220" s="700" t="str">
        <f t="shared" si="6"/>
        <v/>
      </c>
      <c r="G220" s="700">
        <f t="shared" si="7"/>
        <v>0</v>
      </c>
    </row>
    <row r="221" customHeight="1" spans="1:7">
      <c r="A221" s="697" t="s">
        <v>519</v>
      </c>
      <c r="B221" s="698" t="s">
        <v>520</v>
      </c>
      <c r="C221" s="544"/>
      <c r="D221" s="544">
        <v>53</v>
      </c>
      <c r="E221" s="544"/>
      <c r="F221" s="700" t="str">
        <f t="shared" si="6"/>
        <v/>
      </c>
      <c r="G221" s="700">
        <f t="shared" si="7"/>
        <v>0</v>
      </c>
    </row>
    <row r="222" customHeight="1" spans="1:7">
      <c r="A222" s="697"/>
      <c r="B222" s="698"/>
      <c r="C222" s="544"/>
      <c r="D222" s="544"/>
      <c r="E222" s="544"/>
      <c r="F222" s="700" t="str">
        <f t="shared" si="6"/>
        <v/>
      </c>
      <c r="G222" s="700" t="str">
        <f t="shared" si="7"/>
        <v/>
      </c>
    </row>
    <row r="223" ht="16.5" customHeight="1" spans="1:7">
      <c r="A223" s="704"/>
      <c r="B223" s="705" t="s">
        <v>521</v>
      </c>
      <c r="C223" s="544">
        <f>C6+C35+C45+C51+C63+C74+C85+C92+C113+C128+C143+C150+C159+C165+C173+C177+C183+C193+C197+C201+C206+C214+C215+C218+C220</f>
        <v>168320</v>
      </c>
      <c r="D223" s="544">
        <f>D6+D35+D45+D51+D63+D74+D85+D92+D113+D128+D143+D150+D159+D165+D173+D177+D183+D193+D197+D201+D206+D214+D215+D218+D220</f>
        <v>280309</v>
      </c>
      <c r="E223" s="544">
        <f>E6+E35+E45+E51+E63+E74+E85+E92+E113+E128+E143+E150+E159+E165+E173+E177+E183+E193+E197+E201+E206+E214+E215+E218+E220</f>
        <v>246161</v>
      </c>
      <c r="F223" s="700">
        <f t="shared" si="6"/>
        <v>1.46245841254753</v>
      </c>
      <c r="G223" s="700">
        <f t="shared" si="7"/>
        <v>0.878177297197022</v>
      </c>
    </row>
  </sheetData>
  <mergeCells count="5">
    <mergeCell ref="A2:G2"/>
    <mergeCell ref="A4:B4"/>
    <mergeCell ref="E4:G4"/>
    <mergeCell ref="C4:C5"/>
    <mergeCell ref="D4:D5"/>
  </mergeCells>
  <pageMargins left="0.32" right="0.32" top="0.36" bottom="0.36" header="0.32" footer="0.18"/>
  <pageSetup paperSize="9" orientation="portrait"/>
  <headerFooter>
    <oddFooter>&amp;C&amp;P/&amp;N</oddFooter>
    <evenFooter>&amp;C&amp;P/&amp;N</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30"/>
  <sheetViews>
    <sheetView workbookViewId="0">
      <selection activeCell="F3" sqref="A1:G1117"/>
    </sheetView>
  </sheetViews>
  <sheetFormatPr defaultColWidth="8.75" defaultRowHeight="13.5" customHeight="1" outlineLevelCol="6"/>
  <cols>
    <col min="1" max="1" width="9" customWidth="1"/>
    <col min="2" max="2" width="29.625" customWidth="1"/>
    <col min="3" max="6" width="10.75" customWidth="1"/>
    <col min="7" max="7" width="12.75" customWidth="1"/>
  </cols>
  <sheetData>
    <row r="1" customHeight="1" spans="1:7">
      <c r="A1" s="604" t="s">
        <v>522</v>
      </c>
      <c r="B1" s="605"/>
      <c r="C1" s="605"/>
      <c r="D1" s="605"/>
      <c r="E1" s="605"/>
      <c r="F1" s="606" t="s">
        <v>94</v>
      </c>
      <c r="G1" s="606"/>
    </row>
    <row r="2" ht="24" customHeight="1" spans="1:7">
      <c r="A2" s="607" t="s">
        <v>95</v>
      </c>
      <c r="B2" s="607"/>
      <c r="C2" s="607"/>
      <c r="D2" s="607"/>
      <c r="E2" s="607"/>
      <c r="F2" s="607"/>
      <c r="G2" s="607"/>
    </row>
    <row r="3" ht="14.25" customHeight="1" spans="1:7">
      <c r="A3" s="604"/>
      <c r="B3" s="605"/>
      <c r="C3" s="605"/>
      <c r="D3" s="605"/>
      <c r="E3" s="605"/>
      <c r="F3" s="608" t="s">
        <v>32</v>
      </c>
      <c r="G3" s="608"/>
    </row>
    <row r="4" ht="33" customHeight="1" spans="1:7">
      <c r="A4" s="609" t="s">
        <v>33</v>
      </c>
      <c r="B4" s="610"/>
      <c r="C4" s="611" t="s">
        <v>34</v>
      </c>
      <c r="D4" s="612" t="s">
        <v>35</v>
      </c>
      <c r="E4" s="613" t="s">
        <v>36</v>
      </c>
      <c r="F4" s="614"/>
      <c r="G4" s="615"/>
    </row>
    <row r="5" ht="63" customHeight="1" spans="1:7">
      <c r="A5" s="616" t="s">
        <v>37</v>
      </c>
      <c r="B5" s="617" t="s">
        <v>38</v>
      </c>
      <c r="C5" s="618"/>
      <c r="D5" s="618"/>
      <c r="E5" s="619" t="s">
        <v>39</v>
      </c>
      <c r="F5" s="620" t="s">
        <v>40</v>
      </c>
      <c r="G5" s="621" t="s">
        <v>41</v>
      </c>
    </row>
    <row r="6" customHeight="1" spans="1:7">
      <c r="A6" s="622" t="s">
        <v>523</v>
      </c>
      <c r="B6" s="623" t="s">
        <v>524</v>
      </c>
      <c r="C6" s="544">
        <v>569</v>
      </c>
      <c r="D6" s="624">
        <v>583</v>
      </c>
      <c r="E6" s="624">
        <v>505</v>
      </c>
      <c r="F6" s="625">
        <f t="shared" ref="F6:F69" si="0">IFERROR($E6/C6,"")</f>
        <v>0.887521968365554</v>
      </c>
      <c r="G6" s="625">
        <f t="shared" ref="G6:G69" si="1">IFERROR($E6/D6,"")</f>
        <v>0.866209262435678</v>
      </c>
    </row>
    <row r="7" customHeight="1" spans="1:7">
      <c r="A7" s="622" t="s">
        <v>525</v>
      </c>
      <c r="B7" s="623" t="s">
        <v>526</v>
      </c>
      <c r="C7" s="624"/>
      <c r="D7" s="624"/>
      <c r="E7" s="624"/>
      <c r="F7" s="626" t="str">
        <f t="shared" si="0"/>
        <v/>
      </c>
      <c r="G7" s="626" t="str">
        <f t="shared" si="1"/>
        <v/>
      </c>
    </row>
    <row r="8" customHeight="1" spans="1:7">
      <c r="A8" s="622" t="s">
        <v>527</v>
      </c>
      <c r="B8" s="627" t="s">
        <v>528</v>
      </c>
      <c r="C8" s="624"/>
      <c r="D8" s="624"/>
      <c r="E8" s="624"/>
      <c r="F8" s="626" t="str">
        <f t="shared" si="0"/>
        <v/>
      </c>
      <c r="G8" s="626" t="str">
        <f t="shared" si="1"/>
        <v/>
      </c>
    </row>
    <row r="9" customHeight="1" spans="1:7">
      <c r="A9" s="622" t="s">
        <v>529</v>
      </c>
      <c r="B9" s="627" t="s">
        <v>530</v>
      </c>
      <c r="C9" s="624"/>
      <c r="D9" s="624"/>
      <c r="E9" s="624"/>
      <c r="F9" s="626" t="str">
        <f t="shared" si="0"/>
        <v/>
      </c>
      <c r="G9" s="626" t="str">
        <f t="shared" si="1"/>
        <v/>
      </c>
    </row>
    <row r="10" customHeight="1" spans="1:7">
      <c r="A10" s="622" t="s">
        <v>531</v>
      </c>
      <c r="B10" s="627" t="s">
        <v>532</v>
      </c>
      <c r="C10" s="624"/>
      <c r="D10" s="624"/>
      <c r="E10" s="624"/>
      <c r="F10" s="626" t="str">
        <f t="shared" si="0"/>
        <v/>
      </c>
      <c r="G10" s="626" t="str">
        <f t="shared" si="1"/>
        <v/>
      </c>
    </row>
    <row r="11" customHeight="1" spans="1:7">
      <c r="A11" s="622" t="s">
        <v>533</v>
      </c>
      <c r="B11" s="628" t="s">
        <v>534</v>
      </c>
      <c r="C11" s="544"/>
      <c r="D11" s="624"/>
      <c r="E11" s="624"/>
      <c r="F11" s="626" t="str">
        <f t="shared" si="0"/>
        <v/>
      </c>
      <c r="G11" s="626" t="str">
        <f t="shared" si="1"/>
        <v/>
      </c>
    </row>
    <row r="12" customHeight="1" spans="1:7">
      <c r="A12" s="622" t="s">
        <v>535</v>
      </c>
      <c r="B12" s="628" t="s">
        <v>536</v>
      </c>
      <c r="C12" s="544"/>
      <c r="D12" s="624"/>
      <c r="E12" s="624"/>
      <c r="F12" s="626" t="str">
        <f t="shared" si="0"/>
        <v/>
      </c>
      <c r="G12" s="626" t="str">
        <f t="shared" si="1"/>
        <v/>
      </c>
    </row>
    <row r="13" customHeight="1" spans="1:7">
      <c r="A13" s="622" t="s">
        <v>537</v>
      </c>
      <c r="B13" s="628" t="s">
        <v>538</v>
      </c>
      <c r="C13" s="544"/>
      <c r="D13" s="624"/>
      <c r="E13" s="624"/>
      <c r="F13" s="626" t="str">
        <f t="shared" si="0"/>
        <v/>
      </c>
      <c r="G13" s="626" t="str">
        <f t="shared" si="1"/>
        <v/>
      </c>
    </row>
    <row r="14" customHeight="1" spans="1:7">
      <c r="A14" s="622" t="s">
        <v>539</v>
      </c>
      <c r="B14" s="628" t="s">
        <v>540</v>
      </c>
      <c r="C14" s="544"/>
      <c r="D14" s="624"/>
      <c r="E14" s="624"/>
      <c r="F14" s="626" t="str">
        <f t="shared" si="0"/>
        <v/>
      </c>
      <c r="G14" s="626" t="str">
        <f t="shared" si="1"/>
        <v/>
      </c>
    </row>
    <row r="15" customHeight="1" spans="1:7">
      <c r="A15" s="622" t="s">
        <v>541</v>
      </c>
      <c r="B15" s="628" t="s">
        <v>542</v>
      </c>
      <c r="C15" s="544"/>
      <c r="D15" s="624"/>
      <c r="E15" s="624"/>
      <c r="F15" s="626" t="str">
        <f t="shared" si="0"/>
        <v/>
      </c>
      <c r="G15" s="626" t="str">
        <f t="shared" si="1"/>
        <v/>
      </c>
    </row>
    <row r="16" customHeight="1" spans="1:7">
      <c r="A16" s="622" t="s">
        <v>543</v>
      </c>
      <c r="B16" s="628" t="s">
        <v>544</v>
      </c>
      <c r="C16" s="544"/>
      <c r="D16" s="624"/>
      <c r="E16" s="624"/>
      <c r="F16" s="626" t="str">
        <f t="shared" si="0"/>
        <v/>
      </c>
      <c r="G16" s="626" t="str">
        <f t="shared" si="1"/>
        <v/>
      </c>
    </row>
    <row r="17" customHeight="1" spans="1:7">
      <c r="A17" s="622" t="s">
        <v>545</v>
      </c>
      <c r="B17" s="623" t="s">
        <v>524</v>
      </c>
      <c r="C17" s="544">
        <v>450</v>
      </c>
      <c r="D17" s="624">
        <v>464</v>
      </c>
      <c r="E17" s="624">
        <v>460</v>
      </c>
      <c r="F17" s="626">
        <f t="shared" si="0"/>
        <v>1.02222222222222</v>
      </c>
      <c r="G17" s="626">
        <f t="shared" si="1"/>
        <v>0.991379310344828</v>
      </c>
    </row>
    <row r="18" customHeight="1" spans="1:7">
      <c r="A18" s="622" t="s">
        <v>546</v>
      </c>
      <c r="B18" s="623" t="s">
        <v>526</v>
      </c>
      <c r="C18" s="544"/>
      <c r="D18" s="624"/>
      <c r="E18" s="624"/>
      <c r="F18" s="626" t="str">
        <f t="shared" si="0"/>
        <v/>
      </c>
      <c r="G18" s="626" t="str">
        <f t="shared" si="1"/>
        <v/>
      </c>
    </row>
    <row r="19" customHeight="1" spans="1:7">
      <c r="A19" s="622" t="s">
        <v>547</v>
      </c>
      <c r="B19" s="627" t="s">
        <v>528</v>
      </c>
      <c r="C19" s="544"/>
      <c r="D19" s="624"/>
      <c r="E19" s="624"/>
      <c r="F19" s="626" t="str">
        <f t="shared" si="0"/>
        <v/>
      </c>
      <c r="G19" s="626" t="str">
        <f t="shared" si="1"/>
        <v/>
      </c>
    </row>
    <row r="20" customHeight="1" spans="1:7">
      <c r="A20" s="622" t="s">
        <v>548</v>
      </c>
      <c r="B20" s="627" t="s">
        <v>549</v>
      </c>
      <c r="C20" s="544"/>
      <c r="D20" s="624"/>
      <c r="E20" s="624"/>
      <c r="F20" s="626" t="str">
        <f t="shared" si="0"/>
        <v/>
      </c>
      <c r="G20" s="626" t="str">
        <f t="shared" si="1"/>
        <v/>
      </c>
    </row>
    <row r="21" customHeight="1" spans="1:7">
      <c r="A21" s="622" t="s">
        <v>550</v>
      </c>
      <c r="B21" s="627" t="s">
        <v>551</v>
      </c>
      <c r="C21" s="544"/>
      <c r="D21" s="624"/>
      <c r="E21" s="624"/>
      <c r="F21" s="626" t="str">
        <f t="shared" si="0"/>
        <v/>
      </c>
      <c r="G21" s="626" t="str">
        <f t="shared" si="1"/>
        <v/>
      </c>
    </row>
    <row r="22" customHeight="1" spans="1:7">
      <c r="A22" s="622" t="s">
        <v>552</v>
      </c>
      <c r="B22" s="627" t="s">
        <v>553</v>
      </c>
      <c r="C22" s="544"/>
      <c r="D22" s="624"/>
      <c r="E22" s="624"/>
      <c r="F22" s="626" t="str">
        <f t="shared" si="0"/>
        <v/>
      </c>
      <c r="G22" s="626" t="str">
        <f t="shared" si="1"/>
        <v/>
      </c>
    </row>
    <row r="23" customHeight="1" spans="1:7">
      <c r="A23" s="622" t="s">
        <v>554</v>
      </c>
      <c r="B23" s="627" t="s">
        <v>542</v>
      </c>
      <c r="C23" s="544"/>
      <c r="D23" s="624"/>
      <c r="E23" s="624"/>
      <c r="F23" s="626" t="str">
        <f t="shared" si="0"/>
        <v/>
      </c>
      <c r="G23" s="626" t="str">
        <f t="shared" si="1"/>
        <v/>
      </c>
    </row>
    <row r="24" customHeight="1" spans="1:7">
      <c r="A24" s="622" t="s">
        <v>555</v>
      </c>
      <c r="B24" s="627" t="s">
        <v>556</v>
      </c>
      <c r="C24" s="544"/>
      <c r="D24" s="624"/>
      <c r="E24" s="624"/>
      <c r="F24" s="626" t="str">
        <f t="shared" si="0"/>
        <v/>
      </c>
      <c r="G24" s="626" t="str">
        <f t="shared" si="1"/>
        <v/>
      </c>
    </row>
    <row r="25" customHeight="1" spans="1:7">
      <c r="A25" s="622" t="s">
        <v>557</v>
      </c>
      <c r="B25" s="623" t="s">
        <v>524</v>
      </c>
      <c r="C25" s="544">
        <v>9632</v>
      </c>
      <c r="D25" s="624">
        <v>10280</v>
      </c>
      <c r="E25" s="624">
        <v>9419</v>
      </c>
      <c r="F25" s="626">
        <f t="shared" si="0"/>
        <v>0.977886212624585</v>
      </c>
      <c r="G25" s="626">
        <f t="shared" si="1"/>
        <v>0.91624513618677</v>
      </c>
    </row>
    <row r="26" customHeight="1" spans="1:7">
      <c r="A26" s="622" t="s">
        <v>558</v>
      </c>
      <c r="B26" s="623" t="s">
        <v>526</v>
      </c>
      <c r="C26" s="544"/>
      <c r="D26" s="624">
        <v>3</v>
      </c>
      <c r="E26" s="624"/>
      <c r="F26" s="626" t="str">
        <f t="shared" si="0"/>
        <v/>
      </c>
      <c r="G26" s="626">
        <f t="shared" si="1"/>
        <v>0</v>
      </c>
    </row>
    <row r="27" customHeight="1" spans="1:7">
      <c r="A27" s="622" t="s">
        <v>559</v>
      </c>
      <c r="B27" s="627" t="s">
        <v>528</v>
      </c>
      <c r="C27" s="544"/>
      <c r="D27" s="624"/>
      <c r="E27" s="624"/>
      <c r="F27" s="626" t="str">
        <f t="shared" si="0"/>
        <v/>
      </c>
      <c r="G27" s="626" t="str">
        <f t="shared" si="1"/>
        <v/>
      </c>
    </row>
    <row r="28" customHeight="1" spans="1:7">
      <c r="A28" s="622" t="s">
        <v>560</v>
      </c>
      <c r="B28" s="627" t="s">
        <v>561</v>
      </c>
      <c r="C28" s="544"/>
      <c r="D28" s="624"/>
      <c r="E28" s="624"/>
      <c r="F28" s="626" t="str">
        <f t="shared" si="0"/>
        <v/>
      </c>
      <c r="G28" s="626" t="str">
        <f t="shared" si="1"/>
        <v/>
      </c>
    </row>
    <row r="29" customHeight="1" spans="1:7">
      <c r="A29" s="622" t="s">
        <v>562</v>
      </c>
      <c r="B29" s="627" t="s">
        <v>563</v>
      </c>
      <c r="C29" s="544"/>
      <c r="D29" s="624"/>
      <c r="E29" s="624"/>
      <c r="F29" s="626" t="str">
        <f t="shared" si="0"/>
        <v/>
      </c>
      <c r="G29" s="626" t="str">
        <f t="shared" si="1"/>
        <v/>
      </c>
    </row>
    <row r="30" customHeight="1" spans="1:7">
      <c r="A30" s="622" t="s">
        <v>564</v>
      </c>
      <c r="B30" s="629" t="s">
        <v>565</v>
      </c>
      <c r="C30" s="544"/>
      <c r="D30" s="624"/>
      <c r="E30" s="624"/>
      <c r="F30" s="626" t="str">
        <f t="shared" si="0"/>
        <v/>
      </c>
      <c r="G30" s="626" t="str">
        <f t="shared" si="1"/>
        <v/>
      </c>
    </row>
    <row r="31" customHeight="1" spans="1:7">
      <c r="A31" s="622" t="s">
        <v>566</v>
      </c>
      <c r="B31" s="627" t="s">
        <v>567</v>
      </c>
      <c r="C31" s="544"/>
      <c r="D31" s="624"/>
      <c r="E31" s="624"/>
      <c r="F31" s="626" t="str">
        <f t="shared" si="0"/>
        <v/>
      </c>
      <c r="G31" s="626" t="str">
        <f t="shared" si="1"/>
        <v/>
      </c>
    </row>
    <row r="32" customHeight="1" spans="1:7">
      <c r="A32" s="622" t="s">
        <v>568</v>
      </c>
      <c r="B32" s="627" t="s">
        <v>542</v>
      </c>
      <c r="C32" s="544"/>
      <c r="D32" s="624"/>
      <c r="E32" s="624"/>
      <c r="F32" s="626" t="str">
        <f t="shared" si="0"/>
        <v/>
      </c>
      <c r="G32" s="626" t="str">
        <f t="shared" si="1"/>
        <v/>
      </c>
    </row>
    <row r="33" customHeight="1" spans="1:7">
      <c r="A33" s="622" t="s">
        <v>569</v>
      </c>
      <c r="B33" s="627" t="s">
        <v>570</v>
      </c>
      <c r="C33" s="544">
        <v>1034</v>
      </c>
      <c r="D33" s="624">
        <v>1055</v>
      </c>
      <c r="E33" s="624">
        <v>1690</v>
      </c>
      <c r="F33" s="626">
        <f t="shared" si="0"/>
        <v>1.63442940038685</v>
      </c>
      <c r="G33" s="626">
        <f t="shared" si="1"/>
        <v>1.60189573459716</v>
      </c>
    </row>
    <row r="34" customHeight="1" spans="1:7">
      <c r="A34" s="622" t="s">
        <v>571</v>
      </c>
      <c r="B34" s="623" t="s">
        <v>524</v>
      </c>
      <c r="C34" s="544">
        <v>535</v>
      </c>
      <c r="D34" s="624">
        <v>536</v>
      </c>
      <c r="E34" s="624">
        <v>476</v>
      </c>
      <c r="F34" s="626">
        <f t="shared" si="0"/>
        <v>0.889719626168224</v>
      </c>
      <c r="G34" s="626">
        <f t="shared" si="1"/>
        <v>0.888059701492537</v>
      </c>
    </row>
    <row r="35" customHeight="1" spans="1:7">
      <c r="A35" s="622" t="s">
        <v>572</v>
      </c>
      <c r="B35" s="623" t="s">
        <v>526</v>
      </c>
      <c r="C35" s="544"/>
      <c r="D35" s="624"/>
      <c r="E35" s="624"/>
      <c r="F35" s="626" t="str">
        <f t="shared" si="0"/>
        <v/>
      </c>
      <c r="G35" s="626" t="str">
        <f t="shared" si="1"/>
        <v/>
      </c>
    </row>
    <row r="36" customHeight="1" spans="1:7">
      <c r="A36" s="622" t="s">
        <v>573</v>
      </c>
      <c r="B36" s="627" t="s">
        <v>528</v>
      </c>
      <c r="C36" s="544"/>
      <c r="D36" s="624"/>
      <c r="E36" s="624"/>
      <c r="F36" s="626" t="str">
        <f t="shared" si="0"/>
        <v/>
      </c>
      <c r="G36" s="626" t="str">
        <f t="shared" si="1"/>
        <v/>
      </c>
    </row>
    <row r="37" customHeight="1" spans="1:7">
      <c r="A37" s="622" t="s">
        <v>574</v>
      </c>
      <c r="B37" s="627" t="s">
        <v>575</v>
      </c>
      <c r="C37" s="544"/>
      <c r="D37" s="624"/>
      <c r="E37" s="624"/>
      <c r="F37" s="626" t="str">
        <f t="shared" si="0"/>
        <v/>
      </c>
      <c r="G37" s="626" t="str">
        <f t="shared" si="1"/>
        <v/>
      </c>
    </row>
    <row r="38" customHeight="1" spans="1:7">
      <c r="A38" s="622" t="s">
        <v>576</v>
      </c>
      <c r="B38" s="627" t="s">
        <v>577</v>
      </c>
      <c r="C38" s="544"/>
      <c r="D38" s="624"/>
      <c r="E38" s="624"/>
      <c r="F38" s="626" t="str">
        <f t="shared" si="0"/>
        <v/>
      </c>
      <c r="G38" s="626" t="str">
        <f t="shared" si="1"/>
        <v/>
      </c>
    </row>
    <row r="39" customHeight="1" spans="1:7">
      <c r="A39" s="622" t="s">
        <v>578</v>
      </c>
      <c r="B39" s="623" t="s">
        <v>579</v>
      </c>
      <c r="C39" s="544"/>
      <c r="D39" s="624"/>
      <c r="E39" s="624"/>
      <c r="F39" s="626" t="str">
        <f t="shared" si="0"/>
        <v/>
      </c>
      <c r="G39" s="626" t="str">
        <f t="shared" si="1"/>
        <v/>
      </c>
    </row>
    <row r="40" customHeight="1" spans="1:7">
      <c r="A40" s="622" t="s">
        <v>580</v>
      </c>
      <c r="B40" s="623" t="s">
        <v>581</v>
      </c>
      <c r="C40" s="544"/>
      <c r="D40" s="624"/>
      <c r="E40" s="624"/>
      <c r="F40" s="626" t="str">
        <f t="shared" si="0"/>
        <v/>
      </c>
      <c r="G40" s="626" t="str">
        <f t="shared" si="1"/>
        <v/>
      </c>
    </row>
    <row r="41" customHeight="1" spans="1:7">
      <c r="A41" s="622" t="s">
        <v>582</v>
      </c>
      <c r="B41" s="623" t="s">
        <v>583</v>
      </c>
      <c r="C41" s="544"/>
      <c r="D41" s="624">
        <v>2</v>
      </c>
      <c r="E41" s="624"/>
      <c r="F41" s="626" t="str">
        <f t="shared" si="0"/>
        <v/>
      </c>
      <c r="G41" s="626">
        <f t="shared" si="1"/>
        <v>0</v>
      </c>
    </row>
    <row r="42" customHeight="1" spans="1:7">
      <c r="A42" s="622" t="s">
        <v>584</v>
      </c>
      <c r="B42" s="623" t="s">
        <v>542</v>
      </c>
      <c r="C42" s="544"/>
      <c r="D42" s="624"/>
      <c r="E42" s="624"/>
      <c r="F42" s="626" t="str">
        <f t="shared" si="0"/>
        <v/>
      </c>
      <c r="G42" s="626" t="str">
        <f t="shared" si="1"/>
        <v/>
      </c>
    </row>
    <row r="43" customHeight="1" spans="1:7">
      <c r="A43" s="622" t="s">
        <v>585</v>
      </c>
      <c r="B43" s="627" t="s">
        <v>586</v>
      </c>
      <c r="C43" s="544">
        <v>1370</v>
      </c>
      <c r="D43" s="624">
        <v>1411</v>
      </c>
      <c r="E43" s="624">
        <v>892</v>
      </c>
      <c r="F43" s="626">
        <f t="shared" si="0"/>
        <v>0.651094890510949</v>
      </c>
      <c r="G43" s="626">
        <f t="shared" si="1"/>
        <v>0.632175761871013</v>
      </c>
    </row>
    <row r="44" customHeight="1" spans="1:7">
      <c r="A44" s="622" t="s">
        <v>587</v>
      </c>
      <c r="B44" s="627" t="s">
        <v>524</v>
      </c>
      <c r="C44" s="544">
        <v>285</v>
      </c>
      <c r="D44" s="624">
        <v>303</v>
      </c>
      <c r="E44" s="624">
        <v>240</v>
      </c>
      <c r="F44" s="626">
        <f t="shared" si="0"/>
        <v>0.842105263157895</v>
      </c>
      <c r="G44" s="626">
        <f t="shared" si="1"/>
        <v>0.792079207920792</v>
      </c>
    </row>
    <row r="45" customHeight="1" spans="1:7">
      <c r="A45" s="622" t="s">
        <v>588</v>
      </c>
      <c r="B45" s="628" t="s">
        <v>526</v>
      </c>
      <c r="C45" s="544"/>
      <c r="D45" s="624"/>
      <c r="E45" s="624"/>
      <c r="F45" s="626" t="str">
        <f t="shared" si="0"/>
        <v/>
      </c>
      <c r="G45" s="626" t="str">
        <f t="shared" si="1"/>
        <v/>
      </c>
    </row>
    <row r="46" customHeight="1" spans="1:7">
      <c r="A46" s="622" t="s">
        <v>589</v>
      </c>
      <c r="B46" s="623" t="s">
        <v>528</v>
      </c>
      <c r="C46" s="544"/>
      <c r="D46" s="624"/>
      <c r="E46" s="624"/>
      <c r="F46" s="626" t="str">
        <f t="shared" si="0"/>
        <v/>
      </c>
      <c r="G46" s="626" t="str">
        <f t="shared" si="1"/>
        <v/>
      </c>
    </row>
    <row r="47" customHeight="1" spans="1:7">
      <c r="A47" s="622" t="s">
        <v>590</v>
      </c>
      <c r="B47" s="623" t="s">
        <v>591</v>
      </c>
      <c r="C47" s="544"/>
      <c r="D47" s="624"/>
      <c r="E47" s="624"/>
      <c r="F47" s="626" t="str">
        <f t="shared" si="0"/>
        <v/>
      </c>
      <c r="G47" s="626" t="str">
        <f t="shared" si="1"/>
        <v/>
      </c>
    </row>
    <row r="48" customHeight="1" spans="1:7">
      <c r="A48" s="622" t="s">
        <v>592</v>
      </c>
      <c r="B48" s="623" t="s">
        <v>593</v>
      </c>
      <c r="C48" s="544"/>
      <c r="D48" s="624"/>
      <c r="E48" s="624"/>
      <c r="F48" s="626" t="str">
        <f t="shared" si="0"/>
        <v/>
      </c>
      <c r="G48" s="626" t="str">
        <f t="shared" si="1"/>
        <v/>
      </c>
    </row>
    <row r="49" customHeight="1" spans="1:7">
      <c r="A49" s="622" t="s">
        <v>594</v>
      </c>
      <c r="B49" s="627" t="s">
        <v>595</v>
      </c>
      <c r="C49" s="544"/>
      <c r="D49" s="624"/>
      <c r="E49" s="624"/>
      <c r="F49" s="626" t="str">
        <f t="shared" si="0"/>
        <v/>
      </c>
      <c r="G49" s="626" t="str">
        <f t="shared" si="1"/>
        <v/>
      </c>
    </row>
    <row r="50" customHeight="1" spans="1:7">
      <c r="A50" s="622" t="s">
        <v>596</v>
      </c>
      <c r="B50" s="627" t="s">
        <v>597</v>
      </c>
      <c r="C50" s="544"/>
      <c r="D50" s="624"/>
      <c r="E50" s="624">
        <v>65</v>
      </c>
      <c r="F50" s="626" t="str">
        <f t="shared" si="0"/>
        <v/>
      </c>
      <c r="G50" s="626" t="str">
        <f t="shared" si="1"/>
        <v/>
      </c>
    </row>
    <row r="51" customHeight="1" spans="1:7">
      <c r="A51" s="622" t="s">
        <v>598</v>
      </c>
      <c r="B51" s="627" t="s">
        <v>599</v>
      </c>
      <c r="C51" s="544"/>
      <c r="D51" s="624"/>
      <c r="E51" s="624"/>
      <c r="F51" s="626" t="str">
        <f t="shared" si="0"/>
        <v/>
      </c>
      <c r="G51" s="626" t="str">
        <f t="shared" si="1"/>
        <v/>
      </c>
    </row>
    <row r="52" customHeight="1" spans="1:7">
      <c r="A52" s="622" t="s">
        <v>600</v>
      </c>
      <c r="B52" s="623" t="s">
        <v>542</v>
      </c>
      <c r="C52" s="544"/>
      <c r="D52" s="624"/>
      <c r="E52" s="624"/>
      <c r="F52" s="626" t="str">
        <f t="shared" si="0"/>
        <v/>
      </c>
      <c r="G52" s="626" t="str">
        <f t="shared" si="1"/>
        <v/>
      </c>
    </row>
    <row r="53" customHeight="1" spans="1:7">
      <c r="A53" s="622" t="s">
        <v>601</v>
      </c>
      <c r="B53" s="627" t="s">
        <v>602</v>
      </c>
      <c r="C53" s="544"/>
      <c r="D53" s="624"/>
      <c r="E53" s="624"/>
      <c r="F53" s="626" t="str">
        <f t="shared" si="0"/>
        <v/>
      </c>
      <c r="G53" s="626" t="str">
        <f t="shared" si="1"/>
        <v/>
      </c>
    </row>
    <row r="54" customHeight="1" spans="1:7">
      <c r="A54" s="622" t="s">
        <v>603</v>
      </c>
      <c r="B54" s="627" t="s">
        <v>524</v>
      </c>
      <c r="C54" s="544">
        <v>1050</v>
      </c>
      <c r="D54" s="624">
        <v>1113</v>
      </c>
      <c r="E54" s="624">
        <v>1049</v>
      </c>
      <c r="F54" s="626">
        <f t="shared" si="0"/>
        <v>0.999047619047619</v>
      </c>
      <c r="G54" s="626">
        <f t="shared" si="1"/>
        <v>0.942497753818509</v>
      </c>
    </row>
    <row r="55" customHeight="1" spans="1:7">
      <c r="A55" s="622" t="s">
        <v>604</v>
      </c>
      <c r="B55" s="628" t="s">
        <v>526</v>
      </c>
      <c r="C55" s="544"/>
      <c r="D55" s="624"/>
      <c r="E55" s="624"/>
      <c r="F55" s="626" t="str">
        <f t="shared" si="0"/>
        <v/>
      </c>
      <c r="G55" s="626" t="str">
        <f t="shared" si="1"/>
        <v/>
      </c>
    </row>
    <row r="56" customHeight="1" spans="1:7">
      <c r="A56" s="622" t="s">
        <v>605</v>
      </c>
      <c r="B56" s="628" t="s">
        <v>528</v>
      </c>
      <c r="C56" s="544"/>
      <c r="D56" s="624"/>
      <c r="E56" s="624"/>
      <c r="F56" s="626" t="str">
        <f t="shared" si="0"/>
        <v/>
      </c>
      <c r="G56" s="626" t="str">
        <f t="shared" si="1"/>
        <v/>
      </c>
    </row>
    <row r="57" customHeight="1" spans="1:7">
      <c r="A57" s="622" t="s">
        <v>606</v>
      </c>
      <c r="B57" s="628" t="s">
        <v>607</v>
      </c>
      <c r="C57" s="544"/>
      <c r="D57" s="624"/>
      <c r="E57" s="624"/>
      <c r="F57" s="626" t="str">
        <f t="shared" si="0"/>
        <v/>
      </c>
      <c r="G57" s="626" t="str">
        <f t="shared" si="1"/>
        <v/>
      </c>
    </row>
    <row r="58" customHeight="1" spans="1:7">
      <c r="A58" s="622" t="s">
        <v>608</v>
      </c>
      <c r="B58" s="628" t="s">
        <v>609</v>
      </c>
      <c r="C58" s="544">
        <v>15</v>
      </c>
      <c r="D58" s="624">
        <v>20</v>
      </c>
      <c r="E58" s="624">
        <v>20</v>
      </c>
      <c r="F58" s="626">
        <f t="shared" si="0"/>
        <v>1.33333333333333</v>
      </c>
      <c r="G58" s="626">
        <f t="shared" si="1"/>
        <v>1</v>
      </c>
    </row>
    <row r="59" customHeight="1" spans="1:7">
      <c r="A59" s="622" t="s">
        <v>610</v>
      </c>
      <c r="B59" s="628" t="s">
        <v>611</v>
      </c>
      <c r="C59" s="544"/>
      <c r="D59" s="624"/>
      <c r="E59" s="624"/>
      <c r="F59" s="626" t="str">
        <f t="shared" si="0"/>
        <v/>
      </c>
      <c r="G59" s="626" t="str">
        <f t="shared" si="1"/>
        <v/>
      </c>
    </row>
    <row r="60" customHeight="1" spans="1:7">
      <c r="A60" s="622" t="s">
        <v>612</v>
      </c>
      <c r="B60" s="623" t="s">
        <v>613</v>
      </c>
      <c r="C60" s="544"/>
      <c r="D60" s="624"/>
      <c r="E60" s="624"/>
      <c r="F60" s="626" t="str">
        <f t="shared" si="0"/>
        <v/>
      </c>
      <c r="G60" s="626" t="str">
        <f t="shared" si="1"/>
        <v/>
      </c>
    </row>
    <row r="61" customHeight="1" spans="1:7">
      <c r="A61" s="622" t="s">
        <v>614</v>
      </c>
      <c r="B61" s="627" t="s">
        <v>615</v>
      </c>
      <c r="C61" s="544"/>
      <c r="D61" s="624"/>
      <c r="E61" s="624"/>
      <c r="F61" s="626" t="str">
        <f t="shared" si="0"/>
        <v/>
      </c>
      <c r="G61" s="626" t="str">
        <f t="shared" si="1"/>
        <v/>
      </c>
    </row>
    <row r="62" customHeight="1" spans="1:7">
      <c r="A62" s="622" t="s">
        <v>616</v>
      </c>
      <c r="B62" s="627" t="s">
        <v>542</v>
      </c>
      <c r="C62" s="544"/>
      <c r="D62" s="624"/>
      <c r="E62" s="624"/>
      <c r="F62" s="626" t="str">
        <f t="shared" si="0"/>
        <v/>
      </c>
      <c r="G62" s="626" t="str">
        <f t="shared" si="1"/>
        <v/>
      </c>
    </row>
    <row r="63" customHeight="1" spans="1:7">
      <c r="A63" s="622" t="s">
        <v>617</v>
      </c>
      <c r="B63" s="627" t="s">
        <v>618</v>
      </c>
      <c r="C63" s="544">
        <v>480</v>
      </c>
      <c r="D63" s="624">
        <v>713</v>
      </c>
      <c r="E63" s="624">
        <v>568</v>
      </c>
      <c r="F63" s="626">
        <f t="shared" si="0"/>
        <v>1.18333333333333</v>
      </c>
      <c r="G63" s="626">
        <f t="shared" si="1"/>
        <v>0.796633941093969</v>
      </c>
    </row>
    <row r="64" customHeight="1" spans="1:7">
      <c r="A64" s="622" t="s">
        <v>619</v>
      </c>
      <c r="B64" s="623" t="s">
        <v>524</v>
      </c>
      <c r="C64" s="544"/>
      <c r="D64" s="624"/>
      <c r="E64" s="624"/>
      <c r="F64" s="626" t="str">
        <f t="shared" si="0"/>
        <v/>
      </c>
      <c r="G64" s="626" t="str">
        <f t="shared" si="1"/>
        <v/>
      </c>
    </row>
    <row r="65" customHeight="1" spans="1:7">
      <c r="A65" s="622" t="s">
        <v>620</v>
      </c>
      <c r="B65" s="623" t="s">
        <v>526</v>
      </c>
      <c r="C65" s="544"/>
      <c r="D65" s="624"/>
      <c r="E65" s="624"/>
      <c r="F65" s="626" t="str">
        <f t="shared" si="0"/>
        <v/>
      </c>
      <c r="G65" s="626" t="str">
        <f t="shared" si="1"/>
        <v/>
      </c>
    </row>
    <row r="66" customHeight="1" spans="1:7">
      <c r="A66" s="622" t="s">
        <v>621</v>
      </c>
      <c r="B66" s="627" t="s">
        <v>528</v>
      </c>
      <c r="C66" s="544"/>
      <c r="D66" s="624"/>
      <c r="E66" s="624"/>
      <c r="F66" s="626" t="str">
        <f t="shared" si="0"/>
        <v/>
      </c>
      <c r="G66" s="626" t="str">
        <f t="shared" si="1"/>
        <v/>
      </c>
    </row>
    <row r="67" customHeight="1" spans="1:7">
      <c r="A67" s="622" t="s">
        <v>622</v>
      </c>
      <c r="B67" s="623" t="s">
        <v>613</v>
      </c>
      <c r="C67" s="544"/>
      <c r="D67" s="624"/>
      <c r="E67" s="624"/>
      <c r="F67" s="626" t="str">
        <f t="shared" si="0"/>
        <v/>
      </c>
      <c r="G67" s="626" t="str">
        <f t="shared" si="1"/>
        <v/>
      </c>
    </row>
    <row r="68" customHeight="1" spans="1:7">
      <c r="A68" s="622" t="s">
        <v>623</v>
      </c>
      <c r="B68" s="627" t="s">
        <v>624</v>
      </c>
      <c r="C68" s="544"/>
      <c r="D68" s="624"/>
      <c r="E68" s="624"/>
      <c r="F68" s="626" t="str">
        <f t="shared" si="0"/>
        <v/>
      </c>
      <c r="G68" s="626" t="str">
        <f t="shared" si="1"/>
        <v/>
      </c>
    </row>
    <row r="69" customHeight="1" spans="1:7">
      <c r="A69" s="622" t="s">
        <v>625</v>
      </c>
      <c r="B69" s="627" t="s">
        <v>542</v>
      </c>
      <c r="C69" s="544"/>
      <c r="D69" s="624"/>
      <c r="E69" s="624"/>
      <c r="F69" s="626" t="str">
        <f t="shared" si="0"/>
        <v/>
      </c>
      <c r="G69" s="626" t="str">
        <f t="shared" si="1"/>
        <v/>
      </c>
    </row>
    <row r="70" customHeight="1" spans="1:7">
      <c r="A70" s="622" t="s">
        <v>626</v>
      </c>
      <c r="B70" s="627" t="s">
        <v>627</v>
      </c>
      <c r="C70" s="544">
        <v>400</v>
      </c>
      <c r="D70" s="624">
        <v>430</v>
      </c>
      <c r="E70" s="624">
        <v>400</v>
      </c>
      <c r="F70" s="626">
        <f t="shared" ref="F70:F133" si="2">IFERROR($E70/C70,"")</f>
        <v>1</v>
      </c>
      <c r="G70" s="626">
        <f t="shared" ref="G70:G133" si="3">IFERROR($E70/D70,"")</f>
        <v>0.930232558139535</v>
      </c>
    </row>
    <row r="71" customHeight="1" spans="1:7">
      <c r="A71" s="622" t="s">
        <v>628</v>
      </c>
      <c r="B71" s="623" t="s">
        <v>524</v>
      </c>
      <c r="C71" s="544">
        <v>302</v>
      </c>
      <c r="D71" s="624">
        <v>291</v>
      </c>
      <c r="E71" s="624">
        <v>293</v>
      </c>
      <c r="F71" s="626">
        <f t="shared" si="2"/>
        <v>0.970198675496689</v>
      </c>
      <c r="G71" s="626">
        <f t="shared" si="3"/>
        <v>1.00687285223368</v>
      </c>
    </row>
    <row r="72" customHeight="1" spans="1:7">
      <c r="A72" s="622" t="s">
        <v>629</v>
      </c>
      <c r="B72" s="623" t="s">
        <v>526</v>
      </c>
      <c r="C72" s="544"/>
      <c r="D72" s="624"/>
      <c r="E72" s="624"/>
      <c r="F72" s="626" t="str">
        <f t="shared" si="2"/>
        <v/>
      </c>
      <c r="G72" s="626" t="str">
        <f t="shared" si="3"/>
        <v/>
      </c>
    </row>
    <row r="73" customHeight="1" spans="1:7">
      <c r="A73" s="622" t="s">
        <v>630</v>
      </c>
      <c r="B73" s="623" t="s">
        <v>528</v>
      </c>
      <c r="C73" s="544"/>
      <c r="D73" s="624"/>
      <c r="E73" s="624"/>
      <c r="F73" s="626" t="str">
        <f t="shared" si="2"/>
        <v/>
      </c>
      <c r="G73" s="626" t="str">
        <f t="shared" si="3"/>
        <v/>
      </c>
    </row>
    <row r="74" customHeight="1" spans="1:7">
      <c r="A74" s="622" t="s">
        <v>631</v>
      </c>
      <c r="B74" s="630" t="s">
        <v>632</v>
      </c>
      <c r="C74" s="544"/>
      <c r="D74" s="624"/>
      <c r="E74" s="624"/>
      <c r="F74" s="626" t="str">
        <f t="shared" si="2"/>
        <v/>
      </c>
      <c r="G74" s="626" t="str">
        <f t="shared" si="3"/>
        <v/>
      </c>
    </row>
    <row r="75" customHeight="1" spans="1:7">
      <c r="A75" s="622" t="s">
        <v>633</v>
      </c>
      <c r="B75" s="627" t="s">
        <v>634</v>
      </c>
      <c r="C75" s="544"/>
      <c r="D75" s="624"/>
      <c r="E75" s="624"/>
      <c r="F75" s="626" t="str">
        <f t="shared" si="2"/>
        <v/>
      </c>
      <c r="G75" s="626" t="str">
        <f t="shared" si="3"/>
        <v/>
      </c>
    </row>
    <row r="76" customHeight="1" spans="1:7">
      <c r="A76" s="622" t="s">
        <v>635</v>
      </c>
      <c r="B76" s="627" t="s">
        <v>613</v>
      </c>
      <c r="C76" s="544"/>
      <c r="D76" s="624"/>
      <c r="E76" s="624"/>
      <c r="F76" s="626" t="str">
        <f t="shared" si="2"/>
        <v/>
      </c>
      <c r="G76" s="626" t="str">
        <f t="shared" si="3"/>
        <v/>
      </c>
    </row>
    <row r="77" customHeight="1" spans="1:7">
      <c r="A77" s="622" t="s">
        <v>636</v>
      </c>
      <c r="B77" s="627" t="s">
        <v>542</v>
      </c>
      <c r="C77" s="544"/>
      <c r="D77" s="624"/>
      <c r="E77" s="624"/>
      <c r="F77" s="626" t="str">
        <f t="shared" si="2"/>
        <v/>
      </c>
      <c r="G77" s="626" t="str">
        <f t="shared" si="3"/>
        <v/>
      </c>
    </row>
    <row r="78" customHeight="1" spans="1:7">
      <c r="A78" s="622" t="s">
        <v>637</v>
      </c>
      <c r="B78" s="628" t="s">
        <v>638</v>
      </c>
      <c r="C78" s="544">
        <v>30</v>
      </c>
      <c r="D78" s="624">
        <v>24</v>
      </c>
      <c r="E78" s="624">
        <v>41</v>
      </c>
      <c r="F78" s="626">
        <f t="shared" si="2"/>
        <v>1.36666666666667</v>
      </c>
      <c r="G78" s="626">
        <f t="shared" si="3"/>
        <v>1.70833333333333</v>
      </c>
    </row>
    <row r="79" customHeight="1" spans="1:7">
      <c r="A79" s="622" t="s">
        <v>639</v>
      </c>
      <c r="B79" s="623" t="s">
        <v>524</v>
      </c>
      <c r="C79" s="544"/>
      <c r="D79" s="624"/>
      <c r="E79" s="624"/>
      <c r="F79" s="626" t="str">
        <f t="shared" si="2"/>
        <v/>
      </c>
      <c r="G79" s="626" t="str">
        <f t="shared" si="3"/>
        <v/>
      </c>
    </row>
    <row r="80" customHeight="1" spans="1:7">
      <c r="A80" s="622" t="s">
        <v>640</v>
      </c>
      <c r="B80" s="627" t="s">
        <v>526</v>
      </c>
      <c r="C80" s="544"/>
      <c r="D80" s="624"/>
      <c r="E80" s="624"/>
      <c r="F80" s="626" t="str">
        <f t="shared" si="2"/>
        <v/>
      </c>
      <c r="G80" s="626" t="str">
        <f t="shared" si="3"/>
        <v/>
      </c>
    </row>
    <row r="81" customHeight="1" spans="1:7">
      <c r="A81" s="622" t="s">
        <v>641</v>
      </c>
      <c r="B81" s="627" t="s">
        <v>528</v>
      </c>
      <c r="C81" s="544"/>
      <c r="D81" s="624"/>
      <c r="E81" s="624"/>
      <c r="F81" s="626" t="str">
        <f t="shared" si="2"/>
        <v/>
      </c>
      <c r="G81" s="626" t="str">
        <f t="shared" si="3"/>
        <v/>
      </c>
    </row>
    <row r="82" customHeight="1" spans="1:7">
      <c r="A82" s="622" t="s">
        <v>642</v>
      </c>
      <c r="B82" s="623" t="s">
        <v>643</v>
      </c>
      <c r="C82" s="544"/>
      <c r="D82" s="624"/>
      <c r="E82" s="624"/>
      <c r="F82" s="626" t="str">
        <f t="shared" si="2"/>
        <v/>
      </c>
      <c r="G82" s="626" t="str">
        <f t="shared" si="3"/>
        <v/>
      </c>
    </row>
    <row r="83" customHeight="1" spans="1:7">
      <c r="A83" s="622" t="s">
        <v>644</v>
      </c>
      <c r="B83" s="623" t="s">
        <v>645</v>
      </c>
      <c r="C83" s="544"/>
      <c r="D83" s="624"/>
      <c r="E83" s="624"/>
      <c r="F83" s="626" t="str">
        <f t="shared" si="2"/>
        <v/>
      </c>
      <c r="G83" s="626" t="str">
        <f t="shared" si="3"/>
        <v/>
      </c>
    </row>
    <row r="84" customHeight="1" spans="1:7">
      <c r="A84" s="622" t="s">
        <v>646</v>
      </c>
      <c r="B84" s="623" t="s">
        <v>613</v>
      </c>
      <c r="C84" s="544"/>
      <c r="D84" s="624"/>
      <c r="E84" s="624"/>
      <c r="F84" s="626" t="str">
        <f t="shared" si="2"/>
        <v/>
      </c>
      <c r="G84" s="626" t="str">
        <f t="shared" si="3"/>
        <v/>
      </c>
    </row>
    <row r="85" customHeight="1" spans="1:7">
      <c r="A85" s="622" t="s">
        <v>647</v>
      </c>
      <c r="B85" s="623" t="s">
        <v>648</v>
      </c>
      <c r="C85" s="544"/>
      <c r="D85" s="624"/>
      <c r="E85" s="624"/>
      <c r="F85" s="626" t="str">
        <f t="shared" si="2"/>
        <v/>
      </c>
      <c r="G85" s="626" t="str">
        <f t="shared" si="3"/>
        <v/>
      </c>
    </row>
    <row r="86" customHeight="1" spans="1:7">
      <c r="A86" s="622" t="s">
        <v>649</v>
      </c>
      <c r="B86" s="623" t="s">
        <v>650</v>
      </c>
      <c r="C86" s="544"/>
      <c r="D86" s="624"/>
      <c r="E86" s="624"/>
      <c r="F86" s="626" t="str">
        <f t="shared" si="2"/>
        <v/>
      </c>
      <c r="G86" s="626" t="str">
        <f t="shared" si="3"/>
        <v/>
      </c>
    </row>
    <row r="87" customHeight="1" spans="1:7">
      <c r="A87" s="622" t="s">
        <v>651</v>
      </c>
      <c r="B87" s="623" t="s">
        <v>652</v>
      </c>
      <c r="C87" s="544"/>
      <c r="D87" s="624"/>
      <c r="E87" s="624"/>
      <c r="F87" s="626" t="str">
        <f t="shared" si="2"/>
        <v/>
      </c>
      <c r="G87" s="626" t="str">
        <f t="shared" si="3"/>
        <v/>
      </c>
    </row>
    <row r="88" customHeight="1" spans="1:7">
      <c r="A88" s="622" t="s">
        <v>653</v>
      </c>
      <c r="B88" s="623" t="s">
        <v>654</v>
      </c>
      <c r="C88" s="544"/>
      <c r="D88" s="624"/>
      <c r="E88" s="624"/>
      <c r="F88" s="626" t="str">
        <f t="shared" si="2"/>
        <v/>
      </c>
      <c r="G88" s="626" t="str">
        <f t="shared" si="3"/>
        <v/>
      </c>
    </row>
    <row r="89" customHeight="1" spans="1:7">
      <c r="A89" s="622" t="s">
        <v>655</v>
      </c>
      <c r="B89" s="627" t="s">
        <v>542</v>
      </c>
      <c r="C89" s="544"/>
      <c r="D89" s="624"/>
      <c r="E89" s="624"/>
      <c r="F89" s="626" t="str">
        <f t="shared" si="2"/>
        <v/>
      </c>
      <c r="G89" s="626" t="str">
        <f t="shared" si="3"/>
        <v/>
      </c>
    </row>
    <row r="90" customHeight="1" spans="1:7">
      <c r="A90" s="622" t="s">
        <v>656</v>
      </c>
      <c r="B90" s="627" t="s">
        <v>657</v>
      </c>
      <c r="C90" s="544"/>
      <c r="D90" s="624"/>
      <c r="E90" s="624"/>
      <c r="F90" s="626" t="str">
        <f t="shared" si="2"/>
        <v/>
      </c>
      <c r="G90" s="626" t="str">
        <f t="shared" si="3"/>
        <v/>
      </c>
    </row>
    <row r="91" customHeight="1" spans="1:7">
      <c r="A91" s="622" t="s">
        <v>658</v>
      </c>
      <c r="B91" s="623" t="s">
        <v>524</v>
      </c>
      <c r="C91" s="544">
        <v>959</v>
      </c>
      <c r="D91" s="624">
        <v>1091</v>
      </c>
      <c r="E91" s="624">
        <v>1007</v>
      </c>
      <c r="F91" s="626">
        <f t="shared" si="2"/>
        <v>1.05005213764338</v>
      </c>
      <c r="G91" s="626">
        <f t="shared" si="3"/>
        <v>0.923006416131989</v>
      </c>
    </row>
    <row r="92" customHeight="1" spans="1:7">
      <c r="A92" s="622" t="s">
        <v>659</v>
      </c>
      <c r="B92" s="623" t="s">
        <v>526</v>
      </c>
      <c r="C92" s="544"/>
      <c r="D92" s="624"/>
      <c r="E92" s="624"/>
      <c r="F92" s="626" t="str">
        <f t="shared" si="2"/>
        <v/>
      </c>
      <c r="G92" s="626" t="str">
        <f t="shared" si="3"/>
        <v/>
      </c>
    </row>
    <row r="93" customHeight="1" spans="1:7">
      <c r="A93" s="622" t="s">
        <v>660</v>
      </c>
      <c r="B93" s="623" t="s">
        <v>528</v>
      </c>
      <c r="C93" s="544"/>
      <c r="D93" s="624"/>
      <c r="E93" s="624"/>
      <c r="F93" s="626" t="str">
        <f t="shared" si="2"/>
        <v/>
      </c>
      <c r="G93" s="626" t="str">
        <f t="shared" si="3"/>
        <v/>
      </c>
    </row>
    <row r="94" customHeight="1" spans="1:7">
      <c r="A94" s="622" t="s">
        <v>661</v>
      </c>
      <c r="B94" s="627" t="s">
        <v>662</v>
      </c>
      <c r="C94" s="544"/>
      <c r="D94" s="624"/>
      <c r="E94" s="624"/>
      <c r="F94" s="626" t="str">
        <f t="shared" si="2"/>
        <v/>
      </c>
      <c r="G94" s="626" t="str">
        <f t="shared" si="3"/>
        <v/>
      </c>
    </row>
    <row r="95" customHeight="1" spans="1:7">
      <c r="A95" s="622" t="s">
        <v>663</v>
      </c>
      <c r="B95" s="627" t="s">
        <v>664</v>
      </c>
      <c r="C95" s="544"/>
      <c r="D95" s="624"/>
      <c r="E95" s="624"/>
      <c r="F95" s="626" t="str">
        <f t="shared" si="2"/>
        <v/>
      </c>
      <c r="G95" s="626" t="str">
        <f t="shared" si="3"/>
        <v/>
      </c>
    </row>
    <row r="96" customHeight="1" spans="1:7">
      <c r="A96" s="622" t="s">
        <v>665</v>
      </c>
      <c r="B96" s="627" t="s">
        <v>666</v>
      </c>
      <c r="C96" s="544"/>
      <c r="D96" s="624"/>
      <c r="E96" s="624"/>
      <c r="F96" s="626" t="str">
        <f t="shared" si="2"/>
        <v/>
      </c>
      <c r="G96" s="626" t="str">
        <f t="shared" si="3"/>
        <v/>
      </c>
    </row>
    <row r="97" customHeight="1" spans="1:7">
      <c r="A97" s="622" t="s">
        <v>667</v>
      </c>
      <c r="B97" s="623" t="s">
        <v>542</v>
      </c>
      <c r="C97" s="544"/>
      <c r="D97" s="624"/>
      <c r="E97" s="624"/>
      <c r="F97" s="626" t="str">
        <f t="shared" si="2"/>
        <v/>
      </c>
      <c r="G97" s="626" t="str">
        <f t="shared" si="3"/>
        <v/>
      </c>
    </row>
    <row r="98" customHeight="1" spans="1:7">
      <c r="A98" s="622" t="s">
        <v>668</v>
      </c>
      <c r="B98" s="623" t="s">
        <v>669</v>
      </c>
      <c r="C98" s="544">
        <v>20</v>
      </c>
      <c r="D98" s="624">
        <v>10</v>
      </c>
      <c r="E98" s="624"/>
      <c r="F98" s="626">
        <f t="shared" si="2"/>
        <v>0</v>
      </c>
      <c r="G98" s="626">
        <f t="shared" si="3"/>
        <v>0</v>
      </c>
    </row>
    <row r="99" customHeight="1" spans="1:7">
      <c r="A99" s="622" t="s">
        <v>670</v>
      </c>
      <c r="B99" s="623" t="s">
        <v>524</v>
      </c>
      <c r="C99" s="544">
        <v>248</v>
      </c>
      <c r="D99" s="624">
        <v>245</v>
      </c>
      <c r="E99" s="624">
        <v>236</v>
      </c>
      <c r="F99" s="626">
        <f t="shared" si="2"/>
        <v>0.951612903225806</v>
      </c>
      <c r="G99" s="626">
        <f t="shared" si="3"/>
        <v>0.963265306122449</v>
      </c>
    </row>
    <row r="100" customHeight="1" spans="1:7">
      <c r="A100" s="622" t="s">
        <v>671</v>
      </c>
      <c r="B100" s="623" t="s">
        <v>526</v>
      </c>
      <c r="C100" s="544"/>
      <c r="D100" s="624"/>
      <c r="E100" s="624"/>
      <c r="F100" s="626" t="str">
        <f t="shared" si="2"/>
        <v/>
      </c>
      <c r="G100" s="626" t="str">
        <f t="shared" si="3"/>
        <v/>
      </c>
    </row>
    <row r="101" customHeight="1" spans="1:7">
      <c r="A101" s="622" t="s">
        <v>672</v>
      </c>
      <c r="B101" s="623" t="s">
        <v>528</v>
      </c>
      <c r="C101" s="544"/>
      <c r="D101" s="624"/>
      <c r="E101" s="624"/>
      <c r="F101" s="626" t="str">
        <f t="shared" si="2"/>
        <v/>
      </c>
      <c r="G101" s="626" t="str">
        <f t="shared" si="3"/>
        <v/>
      </c>
    </row>
    <row r="102" customHeight="1" spans="1:7">
      <c r="A102" s="622" t="s">
        <v>673</v>
      </c>
      <c r="B102" s="627" t="s">
        <v>674</v>
      </c>
      <c r="C102" s="544"/>
      <c r="D102" s="624"/>
      <c r="E102" s="624"/>
      <c r="F102" s="626" t="str">
        <f t="shared" si="2"/>
        <v/>
      </c>
      <c r="G102" s="626" t="str">
        <f t="shared" si="3"/>
        <v/>
      </c>
    </row>
    <row r="103" customHeight="1" spans="1:7">
      <c r="A103" s="622" t="s">
        <v>675</v>
      </c>
      <c r="B103" s="627" t="s">
        <v>676</v>
      </c>
      <c r="C103" s="544"/>
      <c r="D103" s="624"/>
      <c r="E103" s="624"/>
      <c r="F103" s="626" t="str">
        <f t="shared" si="2"/>
        <v/>
      </c>
      <c r="G103" s="626" t="str">
        <f t="shared" si="3"/>
        <v/>
      </c>
    </row>
    <row r="104" customHeight="1" spans="1:7">
      <c r="A104" s="622" t="s">
        <v>677</v>
      </c>
      <c r="B104" s="627" t="s">
        <v>678</v>
      </c>
      <c r="C104" s="544"/>
      <c r="D104" s="624"/>
      <c r="E104" s="624"/>
      <c r="F104" s="626" t="str">
        <f t="shared" si="2"/>
        <v/>
      </c>
      <c r="G104" s="626" t="str">
        <f t="shared" si="3"/>
        <v/>
      </c>
    </row>
    <row r="105" customHeight="1" spans="1:7">
      <c r="A105" s="622" t="s">
        <v>679</v>
      </c>
      <c r="B105" s="623" t="s">
        <v>680</v>
      </c>
      <c r="C105" s="544"/>
      <c r="D105" s="624"/>
      <c r="E105" s="624"/>
      <c r="F105" s="626" t="str">
        <f t="shared" si="2"/>
        <v/>
      </c>
      <c r="G105" s="626" t="str">
        <f t="shared" si="3"/>
        <v/>
      </c>
    </row>
    <row r="106" customHeight="1" spans="1:7">
      <c r="A106" s="622" t="s">
        <v>681</v>
      </c>
      <c r="B106" s="623" t="s">
        <v>682</v>
      </c>
      <c r="C106" s="544"/>
      <c r="D106" s="624"/>
      <c r="E106" s="624"/>
      <c r="F106" s="626" t="str">
        <f t="shared" si="2"/>
        <v/>
      </c>
      <c r="G106" s="626" t="str">
        <f t="shared" si="3"/>
        <v/>
      </c>
    </row>
    <row r="107" customHeight="1" spans="1:7">
      <c r="A107" s="622" t="s">
        <v>683</v>
      </c>
      <c r="B107" s="623" t="s">
        <v>542</v>
      </c>
      <c r="C107" s="544"/>
      <c r="D107" s="624"/>
      <c r="E107" s="624"/>
      <c r="F107" s="626" t="str">
        <f t="shared" si="2"/>
        <v/>
      </c>
      <c r="G107" s="626" t="str">
        <f t="shared" si="3"/>
        <v/>
      </c>
    </row>
    <row r="108" customHeight="1" spans="1:7">
      <c r="A108" s="622" t="s">
        <v>684</v>
      </c>
      <c r="B108" s="627" t="s">
        <v>685</v>
      </c>
      <c r="C108" s="544"/>
      <c r="D108" s="624">
        <v>10</v>
      </c>
      <c r="E108" s="624"/>
      <c r="F108" s="626" t="str">
        <f t="shared" si="2"/>
        <v/>
      </c>
      <c r="G108" s="626">
        <f t="shared" si="3"/>
        <v>0</v>
      </c>
    </row>
    <row r="109" customHeight="1" spans="1:7">
      <c r="A109" s="622" t="s">
        <v>686</v>
      </c>
      <c r="B109" s="627" t="s">
        <v>524</v>
      </c>
      <c r="C109" s="544"/>
      <c r="D109" s="624"/>
      <c r="E109" s="624"/>
      <c r="F109" s="626" t="str">
        <f t="shared" si="2"/>
        <v/>
      </c>
      <c r="G109" s="626" t="str">
        <f t="shared" si="3"/>
        <v/>
      </c>
    </row>
    <row r="110" customHeight="1" spans="1:7">
      <c r="A110" s="622" t="s">
        <v>687</v>
      </c>
      <c r="B110" s="628" t="s">
        <v>526</v>
      </c>
      <c r="C110" s="544"/>
      <c r="D110" s="624"/>
      <c r="E110" s="624"/>
      <c r="F110" s="626" t="str">
        <f t="shared" si="2"/>
        <v/>
      </c>
      <c r="G110" s="626" t="str">
        <f t="shared" si="3"/>
        <v/>
      </c>
    </row>
    <row r="111" customHeight="1" spans="1:7">
      <c r="A111" s="622" t="s">
        <v>688</v>
      </c>
      <c r="B111" s="623" t="s">
        <v>528</v>
      </c>
      <c r="C111" s="544"/>
      <c r="D111" s="624"/>
      <c r="E111" s="624"/>
      <c r="F111" s="626" t="str">
        <f t="shared" si="2"/>
        <v/>
      </c>
      <c r="G111" s="626" t="str">
        <f t="shared" si="3"/>
        <v/>
      </c>
    </row>
    <row r="112" customHeight="1" spans="1:7">
      <c r="A112" s="622" t="s">
        <v>689</v>
      </c>
      <c r="B112" s="623" t="s">
        <v>690</v>
      </c>
      <c r="C112" s="544"/>
      <c r="D112" s="624"/>
      <c r="E112" s="624"/>
      <c r="F112" s="626" t="str">
        <f t="shared" si="2"/>
        <v/>
      </c>
      <c r="G112" s="626" t="str">
        <f t="shared" si="3"/>
        <v/>
      </c>
    </row>
    <row r="113" customHeight="1" spans="1:7">
      <c r="A113" s="622" t="s">
        <v>691</v>
      </c>
      <c r="B113" s="623" t="s">
        <v>692</v>
      </c>
      <c r="C113" s="544"/>
      <c r="D113" s="624"/>
      <c r="E113" s="624"/>
      <c r="F113" s="626" t="str">
        <f t="shared" si="2"/>
        <v/>
      </c>
      <c r="G113" s="626" t="str">
        <f t="shared" si="3"/>
        <v/>
      </c>
    </row>
    <row r="114" customHeight="1" spans="1:7">
      <c r="A114" s="622" t="s">
        <v>693</v>
      </c>
      <c r="B114" s="627" t="s">
        <v>694</v>
      </c>
      <c r="C114" s="544"/>
      <c r="D114" s="624"/>
      <c r="E114" s="624"/>
      <c r="F114" s="626" t="str">
        <f t="shared" si="2"/>
        <v/>
      </c>
      <c r="G114" s="626" t="str">
        <f t="shared" si="3"/>
        <v/>
      </c>
    </row>
    <row r="115" customHeight="1" spans="1:7">
      <c r="A115" s="622" t="s">
        <v>695</v>
      </c>
      <c r="B115" s="623" t="s">
        <v>696</v>
      </c>
      <c r="C115" s="544"/>
      <c r="D115" s="624"/>
      <c r="E115" s="624"/>
      <c r="F115" s="626" t="str">
        <f t="shared" si="2"/>
        <v/>
      </c>
      <c r="G115" s="626" t="str">
        <f t="shared" si="3"/>
        <v/>
      </c>
    </row>
    <row r="116" customHeight="1" spans="1:7">
      <c r="A116" s="622" t="s">
        <v>697</v>
      </c>
      <c r="B116" s="623" t="s">
        <v>698</v>
      </c>
      <c r="C116" s="544"/>
      <c r="D116" s="624"/>
      <c r="E116" s="624"/>
      <c r="F116" s="626" t="str">
        <f t="shared" si="2"/>
        <v/>
      </c>
      <c r="G116" s="626" t="str">
        <f t="shared" si="3"/>
        <v/>
      </c>
    </row>
    <row r="117" customHeight="1" spans="1:7">
      <c r="A117" s="622" t="s">
        <v>699</v>
      </c>
      <c r="B117" s="623" t="s">
        <v>700</v>
      </c>
      <c r="C117" s="544"/>
      <c r="D117" s="624"/>
      <c r="E117" s="624"/>
      <c r="F117" s="626" t="str">
        <f t="shared" si="2"/>
        <v/>
      </c>
      <c r="G117" s="626" t="str">
        <f t="shared" si="3"/>
        <v/>
      </c>
    </row>
    <row r="118" customHeight="1" spans="1:7">
      <c r="A118" s="622" t="s">
        <v>701</v>
      </c>
      <c r="B118" s="623" t="s">
        <v>542</v>
      </c>
      <c r="C118" s="544"/>
      <c r="D118" s="624"/>
      <c r="E118" s="624"/>
      <c r="F118" s="626" t="str">
        <f t="shared" si="2"/>
        <v/>
      </c>
      <c r="G118" s="626" t="str">
        <f t="shared" si="3"/>
        <v/>
      </c>
    </row>
    <row r="119" customHeight="1" spans="1:7">
      <c r="A119" s="622" t="s">
        <v>702</v>
      </c>
      <c r="B119" s="623" t="s">
        <v>703</v>
      </c>
      <c r="C119" s="544"/>
      <c r="D119" s="624"/>
      <c r="E119" s="624"/>
      <c r="F119" s="626" t="str">
        <f t="shared" si="2"/>
        <v/>
      </c>
      <c r="G119" s="626" t="str">
        <f t="shared" si="3"/>
        <v/>
      </c>
    </row>
    <row r="120" customHeight="1" spans="1:7">
      <c r="A120" s="622" t="s">
        <v>704</v>
      </c>
      <c r="B120" s="623" t="s">
        <v>524</v>
      </c>
      <c r="C120" s="544"/>
      <c r="D120" s="624"/>
      <c r="E120" s="624"/>
      <c r="F120" s="626" t="str">
        <f t="shared" si="2"/>
        <v/>
      </c>
      <c r="G120" s="626" t="str">
        <f t="shared" si="3"/>
        <v/>
      </c>
    </row>
    <row r="121" customHeight="1" spans="1:7">
      <c r="A121" s="622" t="s">
        <v>705</v>
      </c>
      <c r="B121" s="623" t="s">
        <v>526</v>
      </c>
      <c r="C121" s="544"/>
      <c r="D121" s="624"/>
      <c r="E121" s="624"/>
      <c r="F121" s="626" t="str">
        <f t="shared" si="2"/>
        <v/>
      </c>
      <c r="G121" s="626" t="str">
        <f t="shared" si="3"/>
        <v/>
      </c>
    </row>
    <row r="122" customHeight="1" spans="1:7">
      <c r="A122" s="622" t="s">
        <v>706</v>
      </c>
      <c r="B122" s="627" t="s">
        <v>528</v>
      </c>
      <c r="C122" s="544"/>
      <c r="D122" s="624"/>
      <c r="E122" s="624"/>
      <c r="F122" s="626" t="str">
        <f t="shared" si="2"/>
        <v/>
      </c>
      <c r="G122" s="626" t="str">
        <f t="shared" si="3"/>
        <v/>
      </c>
    </row>
    <row r="123" customHeight="1" spans="1:7">
      <c r="A123" s="622" t="s">
        <v>707</v>
      </c>
      <c r="B123" s="627" t="s">
        <v>708</v>
      </c>
      <c r="C123" s="544"/>
      <c r="D123" s="624"/>
      <c r="E123" s="624"/>
      <c r="F123" s="626" t="str">
        <f t="shared" si="2"/>
        <v/>
      </c>
      <c r="G123" s="626" t="str">
        <f t="shared" si="3"/>
        <v/>
      </c>
    </row>
    <row r="124" customHeight="1" spans="1:7">
      <c r="A124" s="622" t="s">
        <v>709</v>
      </c>
      <c r="B124" s="627" t="s">
        <v>542</v>
      </c>
      <c r="C124" s="544"/>
      <c r="D124" s="624"/>
      <c r="E124" s="624"/>
      <c r="F124" s="626" t="str">
        <f t="shared" si="2"/>
        <v/>
      </c>
      <c r="G124" s="626" t="str">
        <f t="shared" si="3"/>
        <v/>
      </c>
    </row>
    <row r="125" customHeight="1" spans="1:7">
      <c r="A125" s="622" t="s">
        <v>710</v>
      </c>
      <c r="B125" s="628" t="s">
        <v>711</v>
      </c>
      <c r="C125" s="544">
        <v>15</v>
      </c>
      <c r="D125" s="624">
        <v>25</v>
      </c>
      <c r="E125" s="624">
        <v>20</v>
      </c>
      <c r="F125" s="626">
        <f t="shared" si="2"/>
        <v>1.33333333333333</v>
      </c>
      <c r="G125" s="626">
        <f t="shared" si="3"/>
        <v>0.8</v>
      </c>
    </row>
    <row r="126" customHeight="1" spans="1:7">
      <c r="A126" s="622" t="s">
        <v>712</v>
      </c>
      <c r="B126" s="623" t="s">
        <v>524</v>
      </c>
      <c r="C126" s="544"/>
      <c r="D126" s="624"/>
      <c r="E126" s="624"/>
      <c r="F126" s="626" t="str">
        <f t="shared" si="2"/>
        <v/>
      </c>
      <c r="G126" s="626" t="str">
        <f t="shared" si="3"/>
        <v/>
      </c>
    </row>
    <row r="127" customHeight="1" spans="1:7">
      <c r="A127" s="622" t="s">
        <v>713</v>
      </c>
      <c r="B127" s="627" t="s">
        <v>526</v>
      </c>
      <c r="C127" s="544"/>
      <c r="D127" s="624"/>
      <c r="E127" s="624"/>
      <c r="F127" s="626" t="str">
        <f t="shared" si="2"/>
        <v/>
      </c>
      <c r="G127" s="626" t="str">
        <f t="shared" si="3"/>
        <v/>
      </c>
    </row>
    <row r="128" customHeight="1" spans="1:7">
      <c r="A128" s="622" t="s">
        <v>714</v>
      </c>
      <c r="B128" s="627" t="s">
        <v>528</v>
      </c>
      <c r="C128" s="544"/>
      <c r="D128" s="624"/>
      <c r="E128" s="624"/>
      <c r="F128" s="626" t="str">
        <f t="shared" si="2"/>
        <v/>
      </c>
      <c r="G128" s="626" t="str">
        <f t="shared" si="3"/>
        <v/>
      </c>
    </row>
    <row r="129" customHeight="1" spans="1:7">
      <c r="A129" s="622" t="s">
        <v>715</v>
      </c>
      <c r="B129" s="627" t="s">
        <v>716</v>
      </c>
      <c r="C129" s="544"/>
      <c r="D129" s="624"/>
      <c r="E129" s="624"/>
      <c r="F129" s="626" t="str">
        <f t="shared" si="2"/>
        <v/>
      </c>
      <c r="G129" s="626" t="str">
        <f t="shared" si="3"/>
        <v/>
      </c>
    </row>
    <row r="130" customHeight="1" spans="1:7">
      <c r="A130" s="622" t="s">
        <v>717</v>
      </c>
      <c r="B130" s="628" t="s">
        <v>718</v>
      </c>
      <c r="C130" s="544"/>
      <c r="D130" s="624"/>
      <c r="E130" s="624"/>
      <c r="F130" s="626" t="str">
        <f t="shared" si="2"/>
        <v/>
      </c>
      <c r="G130" s="626" t="str">
        <f t="shared" si="3"/>
        <v/>
      </c>
    </row>
    <row r="131" customHeight="1" spans="1:7">
      <c r="A131" s="622" t="s">
        <v>719</v>
      </c>
      <c r="B131" s="623" t="s">
        <v>542</v>
      </c>
      <c r="C131" s="544"/>
      <c r="D131" s="624"/>
      <c r="E131" s="624"/>
      <c r="F131" s="626" t="str">
        <f t="shared" si="2"/>
        <v/>
      </c>
      <c r="G131" s="626" t="str">
        <f t="shared" si="3"/>
        <v/>
      </c>
    </row>
    <row r="132" customHeight="1" spans="1:7">
      <c r="A132" s="622" t="s">
        <v>720</v>
      </c>
      <c r="B132" s="623" t="s">
        <v>721</v>
      </c>
      <c r="C132" s="544"/>
      <c r="D132" s="624"/>
      <c r="E132" s="624"/>
      <c r="F132" s="626" t="str">
        <f t="shared" si="2"/>
        <v/>
      </c>
      <c r="G132" s="626" t="str">
        <f t="shared" si="3"/>
        <v/>
      </c>
    </row>
    <row r="133" customHeight="1" spans="1:7">
      <c r="A133" s="622" t="s">
        <v>722</v>
      </c>
      <c r="B133" s="627" t="s">
        <v>524</v>
      </c>
      <c r="C133" s="544">
        <v>121</v>
      </c>
      <c r="D133" s="624">
        <v>117</v>
      </c>
      <c r="E133" s="624">
        <v>120</v>
      </c>
      <c r="F133" s="626">
        <f t="shared" si="2"/>
        <v>0.991735537190083</v>
      </c>
      <c r="G133" s="626">
        <f t="shared" si="3"/>
        <v>1.02564102564103</v>
      </c>
    </row>
    <row r="134" customHeight="1" spans="1:7">
      <c r="A134" s="622" t="s">
        <v>723</v>
      </c>
      <c r="B134" s="627" t="s">
        <v>526</v>
      </c>
      <c r="C134" s="544"/>
      <c r="D134" s="624"/>
      <c r="E134" s="624"/>
      <c r="F134" s="626" t="str">
        <f t="shared" ref="F134:F197" si="4">IFERROR($E134/C134,"")</f>
        <v/>
      </c>
      <c r="G134" s="626" t="str">
        <f t="shared" ref="G134:G197" si="5">IFERROR($E134/D134,"")</f>
        <v/>
      </c>
    </row>
    <row r="135" customHeight="1" spans="1:7">
      <c r="A135" s="622" t="s">
        <v>724</v>
      </c>
      <c r="B135" s="623" t="s">
        <v>528</v>
      </c>
      <c r="C135" s="544"/>
      <c r="D135" s="624"/>
      <c r="E135" s="624"/>
      <c r="F135" s="626" t="str">
        <f t="shared" si="4"/>
        <v/>
      </c>
      <c r="G135" s="626" t="str">
        <f t="shared" si="5"/>
        <v/>
      </c>
    </row>
    <row r="136" customHeight="1" spans="1:7">
      <c r="A136" s="622" t="s">
        <v>725</v>
      </c>
      <c r="B136" s="629" t="s">
        <v>726</v>
      </c>
      <c r="C136" s="544">
        <v>100</v>
      </c>
      <c r="D136" s="624">
        <v>100</v>
      </c>
      <c r="E136" s="624">
        <v>80</v>
      </c>
      <c r="F136" s="626">
        <f t="shared" si="4"/>
        <v>0.8</v>
      </c>
      <c r="G136" s="626">
        <f t="shared" si="5"/>
        <v>0.8</v>
      </c>
    </row>
    <row r="137" customHeight="1" spans="1:7">
      <c r="A137" s="622" t="s">
        <v>727</v>
      </c>
      <c r="B137" s="623" t="s">
        <v>728</v>
      </c>
      <c r="C137" s="544"/>
      <c r="D137" s="624"/>
      <c r="E137" s="624"/>
      <c r="F137" s="626" t="str">
        <f t="shared" si="4"/>
        <v/>
      </c>
      <c r="G137" s="626" t="str">
        <f t="shared" si="5"/>
        <v/>
      </c>
    </row>
    <row r="138" customHeight="1" spans="1:7">
      <c r="A138" s="622" t="s">
        <v>729</v>
      </c>
      <c r="B138" s="627" t="s">
        <v>524</v>
      </c>
      <c r="C138" s="544">
        <v>56</v>
      </c>
      <c r="D138" s="624">
        <v>55</v>
      </c>
      <c r="E138" s="624">
        <v>54</v>
      </c>
      <c r="F138" s="626">
        <f t="shared" si="4"/>
        <v>0.964285714285714</v>
      </c>
      <c r="G138" s="626">
        <f t="shared" si="5"/>
        <v>0.981818181818182</v>
      </c>
    </row>
    <row r="139" customHeight="1" spans="1:7">
      <c r="A139" s="622" t="s">
        <v>730</v>
      </c>
      <c r="B139" s="627" t="s">
        <v>526</v>
      </c>
      <c r="C139" s="544"/>
      <c r="D139" s="624"/>
      <c r="E139" s="624"/>
      <c r="F139" s="626" t="str">
        <f t="shared" si="4"/>
        <v/>
      </c>
      <c r="G139" s="626" t="str">
        <f t="shared" si="5"/>
        <v/>
      </c>
    </row>
    <row r="140" customHeight="1" spans="1:7">
      <c r="A140" s="622" t="s">
        <v>731</v>
      </c>
      <c r="B140" s="628" t="s">
        <v>528</v>
      </c>
      <c r="C140" s="544"/>
      <c r="D140" s="624"/>
      <c r="E140" s="624"/>
      <c r="F140" s="626" t="str">
        <f t="shared" si="4"/>
        <v/>
      </c>
      <c r="G140" s="626" t="str">
        <f t="shared" si="5"/>
        <v/>
      </c>
    </row>
    <row r="141" customHeight="1" spans="1:7">
      <c r="A141" s="622" t="s">
        <v>732</v>
      </c>
      <c r="B141" s="623" t="s">
        <v>553</v>
      </c>
      <c r="C141" s="544"/>
      <c r="D141" s="631"/>
      <c r="E141" s="631"/>
      <c r="F141" s="626" t="str">
        <f t="shared" si="4"/>
        <v/>
      </c>
      <c r="G141" s="626" t="str">
        <f t="shared" si="5"/>
        <v/>
      </c>
    </row>
    <row r="142" customHeight="1" spans="1:7">
      <c r="A142" s="622" t="s">
        <v>733</v>
      </c>
      <c r="B142" s="623" t="s">
        <v>542</v>
      </c>
      <c r="C142" s="544"/>
      <c r="D142" s="624"/>
      <c r="E142" s="624"/>
      <c r="F142" s="626" t="str">
        <f t="shared" si="4"/>
        <v/>
      </c>
      <c r="G142" s="626" t="str">
        <f t="shared" si="5"/>
        <v/>
      </c>
    </row>
    <row r="143" customHeight="1" spans="1:7">
      <c r="A143" s="622" t="s">
        <v>734</v>
      </c>
      <c r="B143" s="623" t="s">
        <v>735</v>
      </c>
      <c r="C143" s="544"/>
      <c r="D143" s="624"/>
      <c r="E143" s="624"/>
      <c r="F143" s="626" t="str">
        <f t="shared" si="4"/>
        <v/>
      </c>
      <c r="G143" s="626" t="str">
        <f t="shared" si="5"/>
        <v/>
      </c>
    </row>
    <row r="144" customHeight="1" spans="1:7">
      <c r="A144" s="622" t="s">
        <v>736</v>
      </c>
      <c r="B144" s="627" t="s">
        <v>524</v>
      </c>
      <c r="C144" s="544">
        <v>369</v>
      </c>
      <c r="D144" s="624">
        <v>458</v>
      </c>
      <c r="E144" s="624">
        <v>495</v>
      </c>
      <c r="F144" s="626">
        <f t="shared" si="4"/>
        <v>1.34146341463415</v>
      </c>
      <c r="G144" s="626">
        <f t="shared" si="5"/>
        <v>1.08078602620087</v>
      </c>
    </row>
    <row r="145" customHeight="1" spans="1:7">
      <c r="A145" s="622" t="s">
        <v>737</v>
      </c>
      <c r="B145" s="627" t="s">
        <v>526</v>
      </c>
      <c r="C145" s="544"/>
      <c r="D145" s="624"/>
      <c r="E145" s="624"/>
      <c r="F145" s="626" t="str">
        <f t="shared" si="4"/>
        <v/>
      </c>
      <c r="G145" s="626" t="str">
        <f t="shared" si="5"/>
        <v/>
      </c>
    </row>
    <row r="146" customHeight="1" spans="1:7">
      <c r="A146" s="622" t="s">
        <v>738</v>
      </c>
      <c r="B146" s="623" t="s">
        <v>528</v>
      </c>
      <c r="C146" s="544"/>
      <c r="D146" s="624"/>
      <c r="E146" s="624"/>
      <c r="F146" s="626" t="str">
        <f t="shared" si="4"/>
        <v/>
      </c>
      <c r="G146" s="626" t="str">
        <f t="shared" si="5"/>
        <v/>
      </c>
    </row>
    <row r="147" customHeight="1" spans="1:7">
      <c r="A147" s="622" t="s">
        <v>739</v>
      </c>
      <c r="B147" s="623" t="s">
        <v>740</v>
      </c>
      <c r="C147" s="544"/>
      <c r="D147" s="624"/>
      <c r="E147" s="624"/>
      <c r="F147" s="626" t="str">
        <f t="shared" si="4"/>
        <v/>
      </c>
      <c r="G147" s="626" t="str">
        <f t="shared" si="5"/>
        <v/>
      </c>
    </row>
    <row r="148" customHeight="1" spans="1:7">
      <c r="A148" s="622" t="s">
        <v>741</v>
      </c>
      <c r="B148" s="627" t="s">
        <v>542</v>
      </c>
      <c r="C148" s="544"/>
      <c r="D148" s="624"/>
      <c r="E148" s="624"/>
      <c r="F148" s="626" t="str">
        <f t="shared" si="4"/>
        <v/>
      </c>
      <c r="G148" s="626" t="str">
        <f t="shared" si="5"/>
        <v/>
      </c>
    </row>
    <row r="149" customHeight="1" spans="1:7">
      <c r="A149" s="622" t="s">
        <v>742</v>
      </c>
      <c r="B149" s="627" t="s">
        <v>743</v>
      </c>
      <c r="C149" s="544"/>
      <c r="D149" s="624"/>
      <c r="E149" s="624"/>
      <c r="F149" s="626" t="str">
        <f t="shared" si="4"/>
        <v/>
      </c>
      <c r="G149" s="626" t="str">
        <f t="shared" si="5"/>
        <v/>
      </c>
    </row>
    <row r="150" customHeight="1" spans="1:7">
      <c r="A150" s="622" t="s">
        <v>744</v>
      </c>
      <c r="B150" s="627" t="s">
        <v>524</v>
      </c>
      <c r="C150" s="544">
        <v>791</v>
      </c>
      <c r="D150" s="624">
        <v>1344</v>
      </c>
      <c r="E150" s="624">
        <v>1492</v>
      </c>
      <c r="F150" s="626">
        <f t="shared" si="4"/>
        <v>1.88621997471555</v>
      </c>
      <c r="G150" s="626">
        <f t="shared" si="5"/>
        <v>1.11011904761905</v>
      </c>
    </row>
    <row r="151" customHeight="1" spans="1:7">
      <c r="A151" s="622" t="s">
        <v>745</v>
      </c>
      <c r="B151" s="623" t="s">
        <v>526</v>
      </c>
      <c r="C151" s="544"/>
      <c r="D151" s="624"/>
      <c r="E151" s="624"/>
      <c r="F151" s="626" t="str">
        <f t="shared" si="4"/>
        <v/>
      </c>
      <c r="G151" s="626" t="str">
        <f t="shared" si="5"/>
        <v/>
      </c>
    </row>
    <row r="152" customHeight="1" spans="1:7">
      <c r="A152" s="622" t="s">
        <v>746</v>
      </c>
      <c r="B152" s="623" t="s">
        <v>528</v>
      </c>
      <c r="C152" s="544"/>
      <c r="D152" s="624"/>
      <c r="E152" s="624"/>
      <c r="F152" s="626" t="str">
        <f t="shared" si="4"/>
        <v/>
      </c>
      <c r="G152" s="626" t="str">
        <f t="shared" si="5"/>
        <v/>
      </c>
    </row>
    <row r="153" customHeight="1" spans="1:7">
      <c r="A153" s="622" t="s">
        <v>747</v>
      </c>
      <c r="B153" s="623" t="s">
        <v>748</v>
      </c>
      <c r="C153" s="544"/>
      <c r="D153" s="624"/>
      <c r="E153" s="624"/>
      <c r="F153" s="626" t="str">
        <f t="shared" si="4"/>
        <v/>
      </c>
      <c r="G153" s="626" t="str">
        <f t="shared" si="5"/>
        <v/>
      </c>
    </row>
    <row r="154" customHeight="1" spans="1:7">
      <c r="A154" s="622" t="s">
        <v>749</v>
      </c>
      <c r="B154" s="627" t="s">
        <v>542</v>
      </c>
      <c r="C154" s="544"/>
      <c r="D154" s="624"/>
      <c r="E154" s="624"/>
      <c r="F154" s="626" t="str">
        <f t="shared" si="4"/>
        <v/>
      </c>
      <c r="G154" s="626" t="str">
        <f t="shared" si="5"/>
        <v/>
      </c>
    </row>
    <row r="155" customHeight="1" spans="1:7">
      <c r="A155" s="622" t="s">
        <v>750</v>
      </c>
      <c r="B155" s="627" t="s">
        <v>751</v>
      </c>
      <c r="C155" s="544">
        <v>508</v>
      </c>
      <c r="D155" s="624"/>
      <c r="E155" s="624">
        <v>108</v>
      </c>
      <c r="F155" s="626">
        <f t="shared" si="4"/>
        <v>0.21259842519685</v>
      </c>
      <c r="G155" s="626" t="str">
        <f t="shared" si="5"/>
        <v/>
      </c>
    </row>
    <row r="156" customHeight="1" spans="1:7">
      <c r="A156" s="622" t="s">
        <v>752</v>
      </c>
      <c r="B156" s="623" t="s">
        <v>524</v>
      </c>
      <c r="C156" s="544">
        <v>492</v>
      </c>
      <c r="D156" s="624">
        <v>586</v>
      </c>
      <c r="E156" s="624">
        <v>629</v>
      </c>
      <c r="F156" s="626">
        <f t="shared" si="4"/>
        <v>1.27845528455285</v>
      </c>
      <c r="G156" s="626">
        <f t="shared" si="5"/>
        <v>1.07337883959044</v>
      </c>
    </row>
    <row r="157" customHeight="1" spans="1:7">
      <c r="A157" s="622" t="s">
        <v>753</v>
      </c>
      <c r="B157" s="623" t="s">
        <v>526</v>
      </c>
      <c r="C157" s="544"/>
      <c r="D157" s="624"/>
      <c r="E157" s="624"/>
      <c r="F157" s="626" t="str">
        <f t="shared" si="4"/>
        <v/>
      </c>
      <c r="G157" s="626" t="str">
        <f t="shared" si="5"/>
        <v/>
      </c>
    </row>
    <row r="158" customHeight="1" spans="1:7">
      <c r="A158" s="622" t="s">
        <v>754</v>
      </c>
      <c r="B158" s="623" t="s">
        <v>528</v>
      </c>
      <c r="C158" s="544"/>
      <c r="D158" s="624"/>
      <c r="E158" s="624"/>
      <c r="F158" s="626" t="str">
        <f t="shared" si="4"/>
        <v/>
      </c>
      <c r="G158" s="626" t="str">
        <f t="shared" si="5"/>
        <v/>
      </c>
    </row>
    <row r="159" customHeight="1" spans="1:7">
      <c r="A159" s="622" t="s">
        <v>755</v>
      </c>
      <c r="B159" s="623" t="s">
        <v>756</v>
      </c>
      <c r="C159" s="544"/>
      <c r="D159" s="624"/>
      <c r="E159" s="624"/>
      <c r="F159" s="626" t="str">
        <f t="shared" si="4"/>
        <v/>
      </c>
      <c r="G159" s="626" t="str">
        <f t="shared" si="5"/>
        <v/>
      </c>
    </row>
    <row r="160" customHeight="1" spans="1:7">
      <c r="A160" s="622" t="s">
        <v>757</v>
      </c>
      <c r="B160" s="623" t="s">
        <v>542</v>
      </c>
      <c r="C160" s="544"/>
      <c r="D160" s="624"/>
      <c r="E160" s="624"/>
      <c r="F160" s="626" t="str">
        <f t="shared" si="4"/>
        <v/>
      </c>
      <c r="G160" s="626" t="str">
        <f t="shared" si="5"/>
        <v/>
      </c>
    </row>
    <row r="161" customHeight="1" spans="1:7">
      <c r="A161" s="622" t="s">
        <v>758</v>
      </c>
      <c r="B161" s="627" t="s">
        <v>759</v>
      </c>
      <c r="C161" s="544">
        <v>335</v>
      </c>
      <c r="D161" s="624">
        <v>289</v>
      </c>
      <c r="E161" s="624">
        <v>57</v>
      </c>
      <c r="F161" s="626">
        <f t="shared" si="4"/>
        <v>0.170149253731343</v>
      </c>
      <c r="G161" s="626">
        <f t="shared" si="5"/>
        <v>0.197231833910035</v>
      </c>
    </row>
    <row r="162" customHeight="1" spans="1:7">
      <c r="A162" s="622" t="s">
        <v>760</v>
      </c>
      <c r="B162" s="628" t="s">
        <v>524</v>
      </c>
      <c r="C162" s="544">
        <v>312</v>
      </c>
      <c r="D162" s="624">
        <v>483</v>
      </c>
      <c r="E162" s="624">
        <v>411</v>
      </c>
      <c r="F162" s="626">
        <f t="shared" si="4"/>
        <v>1.31730769230769</v>
      </c>
      <c r="G162" s="626">
        <f t="shared" si="5"/>
        <v>0.850931677018634</v>
      </c>
    </row>
    <row r="163" customHeight="1" spans="1:7">
      <c r="A163" s="622" t="s">
        <v>761</v>
      </c>
      <c r="B163" s="623" t="s">
        <v>526</v>
      </c>
      <c r="C163" s="544"/>
      <c r="D163" s="624"/>
      <c r="E163" s="624"/>
      <c r="F163" s="626" t="str">
        <f t="shared" si="4"/>
        <v/>
      </c>
      <c r="G163" s="626" t="str">
        <f t="shared" si="5"/>
        <v/>
      </c>
    </row>
    <row r="164" customHeight="1" spans="1:7">
      <c r="A164" s="622" t="s">
        <v>762</v>
      </c>
      <c r="B164" s="623" t="s">
        <v>528</v>
      </c>
      <c r="C164" s="544"/>
      <c r="D164" s="624"/>
      <c r="E164" s="624"/>
      <c r="F164" s="626" t="str">
        <f t="shared" si="4"/>
        <v/>
      </c>
      <c r="G164" s="626" t="str">
        <f t="shared" si="5"/>
        <v/>
      </c>
    </row>
    <row r="165" customHeight="1" spans="1:7">
      <c r="A165" s="622" t="s">
        <v>763</v>
      </c>
      <c r="B165" s="623" t="s">
        <v>764</v>
      </c>
      <c r="C165" s="544"/>
      <c r="D165" s="624"/>
      <c r="E165" s="624"/>
      <c r="F165" s="626" t="str">
        <f t="shared" si="4"/>
        <v/>
      </c>
      <c r="G165" s="626" t="str">
        <f t="shared" si="5"/>
        <v/>
      </c>
    </row>
    <row r="166" customHeight="1" spans="1:7">
      <c r="A166" s="622" t="s">
        <v>765</v>
      </c>
      <c r="B166" s="623" t="s">
        <v>542</v>
      </c>
      <c r="C166" s="544"/>
      <c r="D166" s="624"/>
      <c r="E166" s="624"/>
      <c r="F166" s="626" t="str">
        <f t="shared" si="4"/>
        <v/>
      </c>
      <c r="G166" s="626" t="str">
        <f t="shared" si="5"/>
        <v/>
      </c>
    </row>
    <row r="167" customHeight="1" spans="1:7">
      <c r="A167" s="622" t="s">
        <v>766</v>
      </c>
      <c r="B167" s="627" t="s">
        <v>767</v>
      </c>
      <c r="C167" s="544"/>
      <c r="D167" s="624">
        <v>4</v>
      </c>
      <c r="E167" s="624"/>
      <c r="F167" s="626" t="str">
        <f t="shared" si="4"/>
        <v/>
      </c>
      <c r="G167" s="626">
        <f t="shared" si="5"/>
        <v>0</v>
      </c>
    </row>
    <row r="168" customHeight="1" spans="1:7">
      <c r="A168" s="622" t="s">
        <v>768</v>
      </c>
      <c r="B168" s="627" t="s">
        <v>524</v>
      </c>
      <c r="C168" s="544">
        <v>228</v>
      </c>
      <c r="D168" s="624">
        <v>246</v>
      </c>
      <c r="E168" s="624">
        <v>244</v>
      </c>
      <c r="F168" s="626">
        <f t="shared" si="4"/>
        <v>1.07017543859649</v>
      </c>
      <c r="G168" s="626">
        <f t="shared" si="5"/>
        <v>0.991869918699187</v>
      </c>
    </row>
    <row r="169" customHeight="1" spans="1:7">
      <c r="A169" s="622" t="s">
        <v>769</v>
      </c>
      <c r="B169" s="623" t="s">
        <v>526</v>
      </c>
      <c r="C169" s="544"/>
      <c r="D169" s="624"/>
      <c r="E169" s="624"/>
      <c r="F169" s="626" t="str">
        <f t="shared" si="4"/>
        <v/>
      </c>
      <c r="G169" s="626" t="str">
        <f t="shared" si="5"/>
        <v/>
      </c>
    </row>
    <row r="170" customHeight="1" spans="1:7">
      <c r="A170" s="622" t="s">
        <v>770</v>
      </c>
      <c r="B170" s="623" t="s">
        <v>528</v>
      </c>
      <c r="C170" s="544"/>
      <c r="D170" s="624"/>
      <c r="E170" s="624"/>
      <c r="F170" s="626" t="str">
        <f t="shared" si="4"/>
        <v/>
      </c>
      <c r="G170" s="626" t="str">
        <f t="shared" si="5"/>
        <v/>
      </c>
    </row>
    <row r="171" customHeight="1" spans="1:7">
      <c r="A171" s="622" t="s">
        <v>771</v>
      </c>
      <c r="B171" s="623" t="s">
        <v>772</v>
      </c>
      <c r="C171" s="544"/>
      <c r="D171" s="624"/>
      <c r="E171" s="624">
        <v>34</v>
      </c>
      <c r="F171" s="626" t="str">
        <f t="shared" si="4"/>
        <v/>
      </c>
      <c r="G171" s="626" t="str">
        <f t="shared" si="5"/>
        <v/>
      </c>
    </row>
    <row r="172" customHeight="1" spans="1:7">
      <c r="A172" s="622" t="s">
        <v>773</v>
      </c>
      <c r="B172" s="623" t="s">
        <v>774</v>
      </c>
      <c r="C172" s="544"/>
      <c r="D172" s="624"/>
      <c r="E172" s="624"/>
      <c r="F172" s="626" t="str">
        <f t="shared" si="4"/>
        <v/>
      </c>
      <c r="G172" s="626" t="str">
        <f t="shared" si="5"/>
        <v/>
      </c>
    </row>
    <row r="173" customHeight="1" spans="1:7">
      <c r="A173" s="622" t="s">
        <v>775</v>
      </c>
      <c r="B173" s="623" t="s">
        <v>542</v>
      </c>
      <c r="C173" s="544"/>
      <c r="D173" s="624"/>
      <c r="E173" s="624"/>
      <c r="F173" s="626" t="str">
        <f t="shared" si="4"/>
        <v/>
      </c>
      <c r="G173" s="626" t="str">
        <f t="shared" si="5"/>
        <v/>
      </c>
    </row>
    <row r="174" customHeight="1" spans="1:7">
      <c r="A174" s="622" t="s">
        <v>776</v>
      </c>
      <c r="B174" s="627" t="s">
        <v>777</v>
      </c>
      <c r="C174" s="544"/>
      <c r="D174" s="624"/>
      <c r="E174" s="624"/>
      <c r="F174" s="626" t="str">
        <f t="shared" si="4"/>
        <v/>
      </c>
      <c r="G174" s="626" t="str">
        <f t="shared" si="5"/>
        <v/>
      </c>
    </row>
    <row r="175" customHeight="1" spans="1:7">
      <c r="A175" s="622" t="s">
        <v>778</v>
      </c>
      <c r="B175" s="627" t="s">
        <v>524</v>
      </c>
      <c r="C175" s="544"/>
      <c r="D175" s="624"/>
      <c r="E175" s="624"/>
      <c r="F175" s="626" t="str">
        <f t="shared" si="4"/>
        <v/>
      </c>
      <c r="G175" s="626" t="str">
        <f t="shared" si="5"/>
        <v/>
      </c>
    </row>
    <row r="176" customHeight="1" spans="1:7">
      <c r="A176" s="622" t="s">
        <v>779</v>
      </c>
      <c r="B176" s="628" t="s">
        <v>526</v>
      </c>
      <c r="C176" s="544"/>
      <c r="D176" s="624"/>
      <c r="E176" s="624"/>
      <c r="F176" s="626" t="str">
        <f t="shared" si="4"/>
        <v/>
      </c>
      <c r="G176" s="626" t="str">
        <f t="shared" si="5"/>
        <v/>
      </c>
    </row>
    <row r="177" customHeight="1" spans="1:7">
      <c r="A177" s="622" t="s">
        <v>780</v>
      </c>
      <c r="B177" s="623" t="s">
        <v>528</v>
      </c>
      <c r="C177" s="544"/>
      <c r="D177" s="624"/>
      <c r="E177" s="624"/>
      <c r="F177" s="626" t="str">
        <f t="shared" si="4"/>
        <v/>
      </c>
      <c r="G177" s="626" t="str">
        <f t="shared" si="5"/>
        <v/>
      </c>
    </row>
    <row r="178" customHeight="1" spans="1:7">
      <c r="A178" s="622" t="s">
        <v>781</v>
      </c>
      <c r="B178" s="623" t="s">
        <v>542</v>
      </c>
      <c r="C178" s="544"/>
      <c r="D178" s="624"/>
      <c r="E178" s="624"/>
      <c r="F178" s="626" t="str">
        <f t="shared" si="4"/>
        <v/>
      </c>
      <c r="G178" s="626" t="str">
        <f t="shared" si="5"/>
        <v/>
      </c>
    </row>
    <row r="179" customHeight="1" spans="1:7">
      <c r="A179" s="622" t="s">
        <v>782</v>
      </c>
      <c r="B179" s="623" t="s">
        <v>783</v>
      </c>
      <c r="C179" s="544"/>
      <c r="D179" s="624"/>
      <c r="E179" s="624"/>
      <c r="F179" s="626" t="str">
        <f t="shared" si="4"/>
        <v/>
      </c>
      <c r="G179" s="626" t="str">
        <f t="shared" si="5"/>
        <v/>
      </c>
    </row>
    <row r="180" customHeight="1" spans="1:7">
      <c r="A180" s="622" t="s">
        <v>784</v>
      </c>
      <c r="B180" s="627" t="s">
        <v>524</v>
      </c>
      <c r="C180" s="544"/>
      <c r="D180" s="624">
        <v>6</v>
      </c>
      <c r="E180" s="624"/>
      <c r="F180" s="626" t="str">
        <f t="shared" si="4"/>
        <v/>
      </c>
      <c r="G180" s="626">
        <f t="shared" si="5"/>
        <v>0</v>
      </c>
    </row>
    <row r="181" customHeight="1" spans="1:7">
      <c r="A181" s="622" t="s">
        <v>785</v>
      </c>
      <c r="B181" s="627" t="s">
        <v>526</v>
      </c>
      <c r="C181" s="544">
        <v>32</v>
      </c>
      <c r="D181" s="624">
        <v>72</v>
      </c>
      <c r="E181" s="624">
        <v>45</v>
      </c>
      <c r="F181" s="626">
        <f t="shared" si="4"/>
        <v>1.40625</v>
      </c>
      <c r="G181" s="626">
        <f t="shared" si="5"/>
        <v>0.625</v>
      </c>
    </row>
    <row r="182" customHeight="1" spans="1:7">
      <c r="A182" s="622" t="s">
        <v>786</v>
      </c>
      <c r="B182" s="623" t="s">
        <v>528</v>
      </c>
      <c r="C182" s="544"/>
      <c r="D182" s="624"/>
      <c r="E182" s="624"/>
      <c r="F182" s="626" t="str">
        <f t="shared" si="4"/>
        <v/>
      </c>
      <c r="G182" s="626" t="str">
        <f t="shared" si="5"/>
        <v/>
      </c>
    </row>
    <row r="183" customHeight="1" spans="1:7">
      <c r="A183" s="622" t="s">
        <v>787</v>
      </c>
      <c r="B183" s="623" t="s">
        <v>542</v>
      </c>
      <c r="C183" s="544"/>
      <c r="D183" s="624"/>
      <c r="E183" s="624"/>
      <c r="F183" s="626" t="str">
        <f t="shared" si="4"/>
        <v/>
      </c>
      <c r="G183" s="626" t="str">
        <f t="shared" si="5"/>
        <v/>
      </c>
    </row>
    <row r="184" customHeight="1" spans="1:7">
      <c r="A184" s="622" t="s">
        <v>788</v>
      </c>
      <c r="B184" s="623" t="s">
        <v>143</v>
      </c>
      <c r="C184" s="544"/>
      <c r="D184" s="624"/>
      <c r="E184" s="624"/>
      <c r="F184" s="626" t="str">
        <f t="shared" si="4"/>
        <v/>
      </c>
      <c r="G184" s="626" t="str">
        <f t="shared" si="5"/>
        <v/>
      </c>
    </row>
    <row r="185" customHeight="1" spans="1:7">
      <c r="A185" s="622" t="s">
        <v>789</v>
      </c>
      <c r="B185" s="623" t="s">
        <v>524</v>
      </c>
      <c r="C185" s="544"/>
      <c r="D185" s="624"/>
      <c r="E185" s="624"/>
      <c r="F185" s="626" t="str">
        <f t="shared" si="4"/>
        <v/>
      </c>
      <c r="G185" s="626" t="str">
        <f t="shared" si="5"/>
        <v/>
      </c>
    </row>
    <row r="186" customHeight="1" spans="1:7">
      <c r="A186" s="622" t="s">
        <v>790</v>
      </c>
      <c r="B186" s="623" t="s">
        <v>526</v>
      </c>
      <c r="C186" s="544"/>
      <c r="D186" s="624"/>
      <c r="E186" s="624"/>
      <c r="F186" s="626" t="str">
        <f t="shared" si="4"/>
        <v/>
      </c>
      <c r="G186" s="626" t="str">
        <f t="shared" si="5"/>
        <v/>
      </c>
    </row>
    <row r="187" customHeight="1" spans="1:7">
      <c r="A187" s="622" t="s">
        <v>791</v>
      </c>
      <c r="B187" s="623" t="s">
        <v>528</v>
      </c>
      <c r="C187" s="544"/>
      <c r="D187" s="624"/>
      <c r="E187" s="624"/>
      <c r="F187" s="626" t="str">
        <f t="shared" si="4"/>
        <v/>
      </c>
      <c r="G187" s="626" t="str">
        <f t="shared" si="5"/>
        <v/>
      </c>
    </row>
    <row r="188" customHeight="1" spans="1:7">
      <c r="A188" s="622" t="s">
        <v>792</v>
      </c>
      <c r="B188" s="623" t="s">
        <v>793</v>
      </c>
      <c r="C188" s="544"/>
      <c r="D188" s="624"/>
      <c r="E188" s="624"/>
      <c r="F188" s="626" t="str">
        <f t="shared" si="4"/>
        <v/>
      </c>
      <c r="G188" s="626" t="str">
        <f t="shared" si="5"/>
        <v/>
      </c>
    </row>
    <row r="189" customHeight="1" spans="1:7">
      <c r="A189" s="622" t="s">
        <v>794</v>
      </c>
      <c r="B189" s="623" t="s">
        <v>542</v>
      </c>
      <c r="C189" s="544"/>
      <c r="D189" s="624"/>
      <c r="E189" s="624"/>
      <c r="F189" s="626" t="str">
        <f t="shared" si="4"/>
        <v/>
      </c>
      <c r="G189" s="626" t="str">
        <f t="shared" si="5"/>
        <v/>
      </c>
    </row>
    <row r="190" customHeight="1" spans="1:7">
      <c r="A190" s="622" t="s">
        <v>795</v>
      </c>
      <c r="B190" s="623" t="s">
        <v>796</v>
      </c>
      <c r="C190" s="544"/>
      <c r="D190" s="624"/>
      <c r="E190" s="624"/>
      <c r="F190" s="626" t="str">
        <f t="shared" si="4"/>
        <v/>
      </c>
      <c r="G190" s="626" t="str">
        <f t="shared" si="5"/>
        <v/>
      </c>
    </row>
    <row r="191" customHeight="1" spans="1:7">
      <c r="A191" s="622" t="s">
        <v>797</v>
      </c>
      <c r="B191" s="623" t="s">
        <v>524</v>
      </c>
      <c r="C191" s="544">
        <v>960</v>
      </c>
      <c r="D191" s="624">
        <v>960</v>
      </c>
      <c r="E191" s="624">
        <v>990</v>
      </c>
      <c r="F191" s="626">
        <f t="shared" si="4"/>
        <v>1.03125</v>
      </c>
      <c r="G191" s="626">
        <f t="shared" si="5"/>
        <v>1.03125</v>
      </c>
    </row>
    <row r="192" customHeight="1" spans="1:7">
      <c r="A192" s="622" t="s">
        <v>798</v>
      </c>
      <c r="B192" s="623" t="s">
        <v>526</v>
      </c>
      <c r="C192" s="544"/>
      <c r="D192" s="624"/>
      <c r="E192" s="624"/>
      <c r="F192" s="626" t="str">
        <f t="shared" si="4"/>
        <v/>
      </c>
      <c r="G192" s="626" t="str">
        <f t="shared" si="5"/>
        <v/>
      </c>
    </row>
    <row r="193" customHeight="1" spans="1:7">
      <c r="A193" s="622" t="s">
        <v>799</v>
      </c>
      <c r="B193" s="623" t="s">
        <v>528</v>
      </c>
      <c r="C193" s="544"/>
      <c r="D193" s="624"/>
      <c r="E193" s="624"/>
      <c r="F193" s="626" t="str">
        <f t="shared" si="4"/>
        <v/>
      </c>
      <c r="G193" s="626" t="str">
        <f t="shared" si="5"/>
        <v/>
      </c>
    </row>
    <row r="194" customHeight="1" spans="1:7">
      <c r="A194" s="622" t="s">
        <v>800</v>
      </c>
      <c r="B194" s="623" t="s">
        <v>801</v>
      </c>
      <c r="C194" s="544">
        <v>13</v>
      </c>
      <c r="D194" s="624">
        <v>16</v>
      </c>
      <c r="E194" s="624">
        <v>26</v>
      </c>
      <c r="F194" s="626">
        <f t="shared" si="4"/>
        <v>2</v>
      </c>
      <c r="G194" s="626">
        <f t="shared" si="5"/>
        <v>1.625</v>
      </c>
    </row>
    <row r="195" customHeight="1" spans="1:7">
      <c r="A195" s="622" t="s">
        <v>802</v>
      </c>
      <c r="B195" s="623" t="s">
        <v>803</v>
      </c>
      <c r="C195" s="544"/>
      <c r="D195" s="624"/>
      <c r="E195" s="624"/>
      <c r="F195" s="626" t="str">
        <f t="shared" si="4"/>
        <v/>
      </c>
      <c r="G195" s="626" t="str">
        <f t="shared" si="5"/>
        <v/>
      </c>
    </row>
    <row r="196" customHeight="1" spans="1:7">
      <c r="A196" s="622" t="s">
        <v>804</v>
      </c>
      <c r="B196" s="623" t="s">
        <v>613</v>
      </c>
      <c r="C196" s="544"/>
      <c r="D196" s="624"/>
      <c r="E196" s="624"/>
      <c r="F196" s="626" t="str">
        <f t="shared" si="4"/>
        <v/>
      </c>
      <c r="G196" s="626" t="str">
        <f t="shared" si="5"/>
        <v/>
      </c>
    </row>
    <row r="197" customHeight="1" spans="1:7">
      <c r="A197" s="622" t="s">
        <v>805</v>
      </c>
      <c r="B197" s="623" t="s">
        <v>806</v>
      </c>
      <c r="C197" s="544"/>
      <c r="D197" s="624"/>
      <c r="E197" s="624"/>
      <c r="F197" s="626" t="str">
        <f t="shared" si="4"/>
        <v/>
      </c>
      <c r="G197" s="626" t="str">
        <f t="shared" si="5"/>
        <v/>
      </c>
    </row>
    <row r="198" customHeight="1" spans="1:7">
      <c r="A198" s="622" t="s">
        <v>807</v>
      </c>
      <c r="B198" s="623" t="s">
        <v>808</v>
      </c>
      <c r="C198" s="544"/>
      <c r="D198" s="624"/>
      <c r="E198" s="624"/>
      <c r="F198" s="626" t="str">
        <f t="shared" ref="F198:F261" si="6">IFERROR($E198/C198,"")</f>
        <v/>
      </c>
      <c r="G198" s="626" t="str">
        <f t="shared" ref="G198:G261" si="7">IFERROR($E198/D198,"")</f>
        <v/>
      </c>
    </row>
    <row r="199" customHeight="1" spans="1:7">
      <c r="A199" s="622" t="s">
        <v>809</v>
      </c>
      <c r="B199" s="623" t="s">
        <v>810</v>
      </c>
      <c r="C199" s="544"/>
      <c r="D199" s="624"/>
      <c r="E199" s="624"/>
      <c r="F199" s="626" t="str">
        <f t="shared" si="6"/>
        <v/>
      </c>
      <c r="G199" s="626" t="str">
        <f t="shared" si="7"/>
        <v/>
      </c>
    </row>
    <row r="200" customHeight="1" spans="1:7">
      <c r="A200" s="622" t="s">
        <v>811</v>
      </c>
      <c r="B200" s="623" t="s">
        <v>812</v>
      </c>
      <c r="C200" s="544"/>
      <c r="D200" s="624"/>
      <c r="E200" s="624"/>
      <c r="F200" s="626" t="str">
        <f t="shared" si="6"/>
        <v/>
      </c>
      <c r="G200" s="626" t="str">
        <f t="shared" si="7"/>
        <v/>
      </c>
    </row>
    <row r="201" customHeight="1" spans="1:7">
      <c r="A201" s="622" t="s">
        <v>813</v>
      </c>
      <c r="B201" s="623" t="s">
        <v>814</v>
      </c>
      <c r="C201" s="544"/>
      <c r="D201" s="624"/>
      <c r="E201" s="624"/>
      <c r="F201" s="626" t="str">
        <f t="shared" si="6"/>
        <v/>
      </c>
      <c r="G201" s="626" t="str">
        <f t="shared" si="7"/>
        <v/>
      </c>
    </row>
    <row r="202" customHeight="1" spans="1:7">
      <c r="A202" s="622" t="s">
        <v>815</v>
      </c>
      <c r="B202" s="623" t="s">
        <v>816</v>
      </c>
      <c r="C202" s="544"/>
      <c r="D202" s="624"/>
      <c r="E202" s="624"/>
      <c r="F202" s="626" t="str">
        <f t="shared" si="6"/>
        <v/>
      </c>
      <c r="G202" s="626" t="str">
        <f t="shared" si="7"/>
        <v/>
      </c>
    </row>
    <row r="203" customHeight="1" spans="1:7">
      <c r="A203" s="622" t="s">
        <v>817</v>
      </c>
      <c r="B203" s="623" t="s">
        <v>542</v>
      </c>
      <c r="C203" s="544"/>
      <c r="D203" s="624"/>
      <c r="E203" s="624"/>
      <c r="F203" s="626" t="str">
        <f t="shared" si="6"/>
        <v/>
      </c>
      <c r="G203" s="626" t="str">
        <f t="shared" si="7"/>
        <v/>
      </c>
    </row>
    <row r="204" customHeight="1" spans="1:7">
      <c r="A204" s="622" t="s">
        <v>818</v>
      </c>
      <c r="B204" s="623" t="s">
        <v>819</v>
      </c>
      <c r="C204" s="544"/>
      <c r="D204" s="624">
        <v>274</v>
      </c>
      <c r="E204" s="624">
        <v>41</v>
      </c>
      <c r="F204" s="626" t="str">
        <f t="shared" si="6"/>
        <v/>
      </c>
      <c r="G204" s="626">
        <f t="shared" si="7"/>
        <v>0.14963503649635</v>
      </c>
    </row>
    <row r="205" customHeight="1" spans="1:7">
      <c r="A205" s="632">
        <v>2013901</v>
      </c>
      <c r="B205" s="633" t="s">
        <v>820</v>
      </c>
      <c r="C205" s="634"/>
      <c r="D205" s="634"/>
      <c r="E205" s="634"/>
      <c r="F205" s="626" t="str">
        <f t="shared" si="6"/>
        <v/>
      </c>
      <c r="G205" s="626" t="str">
        <f t="shared" si="7"/>
        <v/>
      </c>
    </row>
    <row r="206" customHeight="1" spans="1:7">
      <c r="A206" s="632">
        <v>2013902</v>
      </c>
      <c r="B206" s="633" t="s">
        <v>821</v>
      </c>
      <c r="C206" s="634"/>
      <c r="D206" s="634"/>
      <c r="E206" s="634"/>
      <c r="F206" s="626" t="str">
        <f t="shared" si="6"/>
        <v/>
      </c>
      <c r="G206" s="626" t="str">
        <f t="shared" si="7"/>
        <v/>
      </c>
    </row>
    <row r="207" customHeight="1" spans="1:7">
      <c r="A207" s="632">
        <v>2013903</v>
      </c>
      <c r="B207" s="633" t="s">
        <v>822</v>
      </c>
      <c r="C207" s="634"/>
      <c r="D207" s="634"/>
      <c r="E207" s="634"/>
      <c r="F207" s="626" t="str">
        <f t="shared" si="6"/>
        <v/>
      </c>
      <c r="G207" s="626" t="str">
        <f t="shared" si="7"/>
        <v/>
      </c>
    </row>
    <row r="208" customHeight="1" spans="1:7">
      <c r="A208" s="632">
        <v>2013904</v>
      </c>
      <c r="B208" s="633" t="s">
        <v>823</v>
      </c>
      <c r="C208" s="634"/>
      <c r="D208" s="634"/>
      <c r="E208" s="634"/>
      <c r="F208" s="626" t="str">
        <f t="shared" si="6"/>
        <v/>
      </c>
      <c r="G208" s="626" t="str">
        <f t="shared" si="7"/>
        <v/>
      </c>
    </row>
    <row r="209" customHeight="1" spans="1:7">
      <c r="A209" s="632">
        <v>2013950</v>
      </c>
      <c r="B209" s="633" t="s">
        <v>824</v>
      </c>
      <c r="C209" s="634"/>
      <c r="D209" s="634"/>
      <c r="E209" s="634"/>
      <c r="F209" s="626" t="str">
        <f t="shared" si="6"/>
        <v/>
      </c>
      <c r="G209" s="626" t="str">
        <f t="shared" si="7"/>
        <v/>
      </c>
    </row>
    <row r="210" customHeight="1" spans="1:7">
      <c r="A210" s="632">
        <v>2013999</v>
      </c>
      <c r="B210" s="633" t="s">
        <v>825</v>
      </c>
      <c r="C210" s="634"/>
      <c r="D210" s="634"/>
      <c r="E210" s="634"/>
      <c r="F210" s="626" t="str">
        <f t="shared" si="6"/>
        <v/>
      </c>
      <c r="G210" s="626" t="str">
        <f t="shared" si="7"/>
        <v/>
      </c>
    </row>
    <row r="211" customHeight="1" spans="1:7">
      <c r="A211" s="632">
        <v>2014001</v>
      </c>
      <c r="B211" s="633" t="s">
        <v>820</v>
      </c>
      <c r="C211" s="634">
        <v>261</v>
      </c>
      <c r="D211" s="634">
        <v>264</v>
      </c>
      <c r="E211" s="634">
        <v>221</v>
      </c>
      <c r="F211" s="626">
        <f t="shared" si="6"/>
        <v>0.846743295019157</v>
      </c>
      <c r="G211" s="626">
        <f t="shared" si="7"/>
        <v>0.837121212121212</v>
      </c>
    </row>
    <row r="212" customHeight="1" spans="1:7">
      <c r="A212" s="632">
        <v>2014002</v>
      </c>
      <c r="B212" s="633" t="s">
        <v>821</v>
      </c>
      <c r="C212" s="634"/>
      <c r="D212" s="634"/>
      <c r="E212" s="634">
        <v>30</v>
      </c>
      <c r="F212" s="626" t="str">
        <f t="shared" si="6"/>
        <v/>
      </c>
      <c r="G212" s="626" t="str">
        <f t="shared" si="7"/>
        <v/>
      </c>
    </row>
    <row r="213" customHeight="1" spans="1:7">
      <c r="A213" s="632">
        <v>2014003</v>
      </c>
      <c r="B213" s="633" t="s">
        <v>822</v>
      </c>
      <c r="C213" s="634"/>
      <c r="D213" s="634"/>
      <c r="E213" s="634"/>
      <c r="F213" s="626" t="str">
        <f t="shared" si="6"/>
        <v/>
      </c>
      <c r="G213" s="626" t="str">
        <f t="shared" si="7"/>
        <v/>
      </c>
    </row>
    <row r="214" customHeight="1" spans="1:7">
      <c r="A214" s="632">
        <v>2014004</v>
      </c>
      <c r="B214" s="633" t="s">
        <v>826</v>
      </c>
      <c r="C214" s="634"/>
      <c r="D214" s="634"/>
      <c r="E214" s="634"/>
      <c r="F214" s="626" t="str">
        <f t="shared" si="6"/>
        <v/>
      </c>
      <c r="G214" s="626" t="str">
        <f t="shared" si="7"/>
        <v/>
      </c>
    </row>
    <row r="215" customHeight="1" spans="1:7">
      <c r="A215" s="632">
        <v>2014099</v>
      </c>
      <c r="B215" s="633" t="s">
        <v>827</v>
      </c>
      <c r="C215" s="634"/>
      <c r="D215" s="634"/>
      <c r="E215" s="634"/>
      <c r="F215" s="626" t="str">
        <f t="shared" si="6"/>
        <v/>
      </c>
      <c r="G215" s="626" t="str">
        <f t="shared" si="7"/>
        <v/>
      </c>
    </row>
    <row r="216" customHeight="1" spans="1:7">
      <c r="A216" s="622" t="s">
        <v>828</v>
      </c>
      <c r="B216" s="627" t="s">
        <v>829</v>
      </c>
      <c r="C216" s="544"/>
      <c r="D216" s="624"/>
      <c r="E216" s="624"/>
      <c r="F216" s="626" t="str">
        <f t="shared" si="6"/>
        <v/>
      </c>
      <c r="G216" s="626" t="str">
        <f t="shared" si="7"/>
        <v/>
      </c>
    </row>
    <row r="217" customHeight="1" spans="1:7">
      <c r="A217" s="622" t="s">
        <v>830</v>
      </c>
      <c r="B217" s="627" t="s">
        <v>151</v>
      </c>
      <c r="C217" s="544">
        <v>100</v>
      </c>
      <c r="D217" s="624">
        <v>170</v>
      </c>
      <c r="E217" s="624">
        <v>978</v>
      </c>
      <c r="F217" s="626">
        <f t="shared" si="6"/>
        <v>9.78</v>
      </c>
      <c r="G217" s="626">
        <f t="shared" si="7"/>
        <v>5.75294117647059</v>
      </c>
    </row>
    <row r="218" customHeight="1" spans="1:7">
      <c r="A218" s="622" t="s">
        <v>831</v>
      </c>
      <c r="B218" s="623" t="s">
        <v>524</v>
      </c>
      <c r="C218" s="544"/>
      <c r="D218" s="624"/>
      <c r="E218" s="624"/>
      <c r="F218" s="626" t="str">
        <f t="shared" si="6"/>
        <v/>
      </c>
      <c r="G218" s="626" t="str">
        <f t="shared" si="7"/>
        <v/>
      </c>
    </row>
    <row r="219" customHeight="1" spans="1:7">
      <c r="A219" s="622" t="s">
        <v>832</v>
      </c>
      <c r="B219" s="623" t="s">
        <v>526</v>
      </c>
      <c r="C219" s="544"/>
      <c r="D219" s="624"/>
      <c r="E219" s="624"/>
      <c r="F219" s="626" t="str">
        <f t="shared" si="6"/>
        <v/>
      </c>
      <c r="G219" s="626" t="str">
        <f t="shared" si="7"/>
        <v/>
      </c>
    </row>
    <row r="220" customHeight="1" spans="1:7">
      <c r="A220" s="622" t="s">
        <v>833</v>
      </c>
      <c r="B220" s="623" t="s">
        <v>528</v>
      </c>
      <c r="C220" s="544"/>
      <c r="D220" s="624"/>
      <c r="E220" s="624"/>
      <c r="F220" s="626" t="str">
        <f t="shared" si="6"/>
        <v/>
      </c>
      <c r="G220" s="626" t="str">
        <f t="shared" si="7"/>
        <v/>
      </c>
    </row>
    <row r="221" customHeight="1" spans="1:7">
      <c r="A221" s="622" t="s">
        <v>834</v>
      </c>
      <c r="B221" s="623" t="s">
        <v>748</v>
      </c>
      <c r="C221" s="544"/>
      <c r="D221" s="624"/>
      <c r="E221" s="624"/>
      <c r="F221" s="626" t="str">
        <f t="shared" si="6"/>
        <v/>
      </c>
      <c r="G221" s="626" t="str">
        <f t="shared" si="7"/>
        <v/>
      </c>
    </row>
    <row r="222" customHeight="1" spans="1:7">
      <c r="A222" s="622" t="s">
        <v>835</v>
      </c>
      <c r="B222" s="623" t="s">
        <v>542</v>
      </c>
      <c r="C222" s="544"/>
      <c r="D222" s="624"/>
      <c r="E222" s="624"/>
      <c r="F222" s="626" t="str">
        <f t="shared" si="6"/>
        <v/>
      </c>
      <c r="G222" s="626" t="str">
        <f t="shared" si="7"/>
        <v/>
      </c>
    </row>
    <row r="223" customHeight="1" spans="1:7">
      <c r="A223" s="622" t="s">
        <v>836</v>
      </c>
      <c r="B223" s="623" t="s">
        <v>837</v>
      </c>
      <c r="C223" s="544"/>
      <c r="D223" s="624"/>
      <c r="E223" s="624"/>
      <c r="F223" s="626" t="str">
        <f t="shared" si="6"/>
        <v/>
      </c>
      <c r="G223" s="626" t="str">
        <f t="shared" si="7"/>
        <v/>
      </c>
    </row>
    <row r="224" customHeight="1" spans="1:7">
      <c r="A224" s="622" t="s">
        <v>838</v>
      </c>
      <c r="B224" s="623" t="s">
        <v>839</v>
      </c>
      <c r="C224" s="544"/>
      <c r="D224" s="624"/>
      <c r="E224" s="624"/>
      <c r="F224" s="626" t="str">
        <f t="shared" si="6"/>
        <v/>
      </c>
      <c r="G224" s="626" t="str">
        <f t="shared" si="7"/>
        <v/>
      </c>
    </row>
    <row r="225" customHeight="1" spans="1:7">
      <c r="A225" s="622" t="s">
        <v>840</v>
      </c>
      <c r="B225" s="628" t="s">
        <v>841</v>
      </c>
      <c r="C225" s="544"/>
      <c r="D225" s="624"/>
      <c r="E225" s="624"/>
      <c r="F225" s="626" t="str">
        <f t="shared" si="6"/>
        <v/>
      </c>
      <c r="G225" s="626" t="str">
        <f t="shared" si="7"/>
        <v/>
      </c>
    </row>
    <row r="226" customHeight="1" spans="1:7">
      <c r="A226" s="622" t="s">
        <v>842</v>
      </c>
      <c r="B226" s="628" t="s">
        <v>843</v>
      </c>
      <c r="C226" s="544"/>
      <c r="D226" s="624"/>
      <c r="E226" s="624"/>
      <c r="F226" s="626" t="str">
        <f t="shared" si="6"/>
        <v/>
      </c>
      <c r="G226" s="626" t="str">
        <f t="shared" si="7"/>
        <v/>
      </c>
    </row>
    <row r="227" customHeight="1" spans="1:7">
      <c r="A227" s="622" t="s">
        <v>844</v>
      </c>
      <c r="B227" s="628" t="s">
        <v>159</v>
      </c>
      <c r="C227" s="544"/>
      <c r="D227" s="624"/>
      <c r="E227" s="624"/>
      <c r="F227" s="626" t="str">
        <f t="shared" si="6"/>
        <v/>
      </c>
      <c r="G227" s="626" t="str">
        <f t="shared" si="7"/>
        <v/>
      </c>
    </row>
    <row r="228" customHeight="1" spans="1:7">
      <c r="A228" s="622" t="s">
        <v>845</v>
      </c>
      <c r="B228" s="628" t="s">
        <v>846</v>
      </c>
      <c r="C228" s="544"/>
      <c r="D228" s="624"/>
      <c r="E228" s="624"/>
      <c r="F228" s="626" t="str">
        <f t="shared" si="6"/>
        <v/>
      </c>
      <c r="G228" s="626" t="str">
        <f t="shared" si="7"/>
        <v/>
      </c>
    </row>
    <row r="229" customHeight="1" spans="1:7">
      <c r="A229" s="622" t="s">
        <v>847</v>
      </c>
      <c r="B229" s="628" t="s">
        <v>848</v>
      </c>
      <c r="C229" s="544"/>
      <c r="D229" s="624"/>
      <c r="E229" s="624"/>
      <c r="F229" s="626" t="str">
        <f t="shared" si="6"/>
        <v/>
      </c>
      <c r="G229" s="626" t="str">
        <f t="shared" si="7"/>
        <v/>
      </c>
    </row>
    <row r="230" customHeight="1" spans="1:7">
      <c r="A230" s="622" t="s">
        <v>849</v>
      </c>
      <c r="B230" s="628" t="s">
        <v>850</v>
      </c>
      <c r="C230" s="544"/>
      <c r="D230" s="624"/>
      <c r="E230" s="624"/>
      <c r="F230" s="626" t="str">
        <f t="shared" si="6"/>
        <v/>
      </c>
      <c r="G230" s="626" t="str">
        <f t="shared" si="7"/>
        <v/>
      </c>
    </row>
    <row r="231" customHeight="1" spans="1:7">
      <c r="A231" s="622" t="s">
        <v>851</v>
      </c>
      <c r="B231" s="628" t="s">
        <v>852</v>
      </c>
      <c r="C231" s="544"/>
      <c r="D231" s="624"/>
      <c r="E231" s="624"/>
      <c r="F231" s="626" t="str">
        <f t="shared" si="6"/>
        <v/>
      </c>
      <c r="G231" s="626" t="str">
        <f t="shared" si="7"/>
        <v/>
      </c>
    </row>
    <row r="232" customHeight="1" spans="1:7">
      <c r="A232" s="622" t="s">
        <v>853</v>
      </c>
      <c r="B232" s="627" t="s">
        <v>854</v>
      </c>
      <c r="C232" s="544"/>
      <c r="D232" s="624"/>
      <c r="E232" s="624"/>
      <c r="F232" s="626" t="str">
        <f t="shared" si="6"/>
        <v/>
      </c>
      <c r="G232" s="626" t="str">
        <f t="shared" si="7"/>
        <v/>
      </c>
    </row>
    <row r="233" customHeight="1" spans="1:7">
      <c r="A233" s="622" t="s">
        <v>855</v>
      </c>
      <c r="B233" s="623" t="s">
        <v>856</v>
      </c>
      <c r="C233" s="544"/>
      <c r="D233" s="624"/>
      <c r="E233" s="624"/>
      <c r="F233" s="626" t="str">
        <f t="shared" si="6"/>
        <v/>
      </c>
      <c r="G233" s="626" t="str">
        <f t="shared" si="7"/>
        <v/>
      </c>
    </row>
    <row r="234" customHeight="1" spans="1:7">
      <c r="A234" s="622" t="s">
        <v>857</v>
      </c>
      <c r="B234" s="623" t="s">
        <v>858</v>
      </c>
      <c r="C234" s="544"/>
      <c r="D234" s="624"/>
      <c r="E234" s="624"/>
      <c r="F234" s="626" t="str">
        <f t="shared" si="6"/>
        <v/>
      </c>
      <c r="G234" s="626" t="str">
        <f t="shared" si="7"/>
        <v/>
      </c>
    </row>
    <row r="235" customHeight="1" spans="1:7">
      <c r="A235" s="622" t="s">
        <v>859</v>
      </c>
      <c r="B235" s="623" t="s">
        <v>860</v>
      </c>
      <c r="C235" s="544"/>
      <c r="D235" s="624"/>
      <c r="E235" s="624"/>
      <c r="F235" s="626" t="str">
        <f t="shared" si="6"/>
        <v/>
      </c>
      <c r="G235" s="626" t="str">
        <f t="shared" si="7"/>
        <v/>
      </c>
    </row>
    <row r="236" customHeight="1" spans="1:7">
      <c r="A236" s="622" t="s">
        <v>861</v>
      </c>
      <c r="B236" s="627" t="s">
        <v>862</v>
      </c>
      <c r="C236" s="544"/>
      <c r="D236" s="624"/>
      <c r="E236" s="624"/>
      <c r="F236" s="626" t="str">
        <f t="shared" si="6"/>
        <v/>
      </c>
      <c r="G236" s="626" t="str">
        <f t="shared" si="7"/>
        <v/>
      </c>
    </row>
    <row r="237" customHeight="1" spans="1:7">
      <c r="A237" s="622" t="s">
        <v>863</v>
      </c>
      <c r="B237" s="627" t="s">
        <v>165</v>
      </c>
      <c r="C237" s="544"/>
      <c r="D237" s="624"/>
      <c r="E237" s="624"/>
      <c r="F237" s="626" t="str">
        <f t="shared" si="6"/>
        <v/>
      </c>
      <c r="G237" s="626" t="str">
        <f t="shared" si="7"/>
        <v/>
      </c>
    </row>
    <row r="238" customHeight="1" spans="1:7">
      <c r="A238" s="635" t="s">
        <v>864</v>
      </c>
      <c r="B238" s="627" t="s">
        <v>865</v>
      </c>
      <c r="C238" s="544"/>
      <c r="D238" s="624"/>
      <c r="E238" s="624"/>
      <c r="F238" s="626" t="str">
        <f t="shared" si="6"/>
        <v/>
      </c>
      <c r="G238" s="626" t="str">
        <f t="shared" si="7"/>
        <v/>
      </c>
    </row>
    <row r="239" customHeight="1" spans="1:7">
      <c r="A239" s="622" t="s">
        <v>866</v>
      </c>
      <c r="B239" s="628" t="s">
        <v>867</v>
      </c>
      <c r="C239" s="544"/>
      <c r="D239" s="624"/>
      <c r="E239" s="624"/>
      <c r="F239" s="626" t="str">
        <f t="shared" si="6"/>
        <v/>
      </c>
      <c r="G239" s="626" t="str">
        <f t="shared" si="7"/>
        <v/>
      </c>
    </row>
    <row r="240" customHeight="1" spans="1:7">
      <c r="A240" s="622" t="s">
        <v>868</v>
      </c>
      <c r="B240" s="623" t="s">
        <v>869</v>
      </c>
      <c r="C240" s="544"/>
      <c r="D240" s="624"/>
      <c r="E240" s="624"/>
      <c r="F240" s="626" t="str">
        <f t="shared" si="6"/>
        <v/>
      </c>
      <c r="G240" s="626" t="str">
        <f t="shared" si="7"/>
        <v/>
      </c>
    </row>
    <row r="241" customHeight="1" spans="1:7">
      <c r="A241" s="622" t="s">
        <v>870</v>
      </c>
      <c r="B241" s="623" t="s">
        <v>464</v>
      </c>
      <c r="C241" s="544"/>
      <c r="D241" s="624"/>
      <c r="E241" s="624"/>
      <c r="F241" s="626" t="str">
        <f t="shared" si="6"/>
        <v/>
      </c>
      <c r="G241" s="626" t="str">
        <f t="shared" si="7"/>
        <v/>
      </c>
    </row>
    <row r="242" customHeight="1" spans="1:7">
      <c r="A242" s="622" t="s">
        <v>871</v>
      </c>
      <c r="B242" s="627" t="s">
        <v>524</v>
      </c>
      <c r="C242" s="544"/>
      <c r="D242" s="624"/>
      <c r="E242" s="624"/>
      <c r="F242" s="626" t="str">
        <f t="shared" si="6"/>
        <v/>
      </c>
      <c r="G242" s="626" t="str">
        <f t="shared" si="7"/>
        <v/>
      </c>
    </row>
    <row r="243" customHeight="1" spans="1:7">
      <c r="A243" s="622" t="s">
        <v>872</v>
      </c>
      <c r="B243" s="627" t="s">
        <v>526</v>
      </c>
      <c r="C243" s="544"/>
      <c r="D243" s="624"/>
      <c r="E243" s="624"/>
      <c r="F243" s="626" t="str">
        <f t="shared" si="6"/>
        <v/>
      </c>
      <c r="G243" s="626" t="str">
        <f t="shared" si="7"/>
        <v/>
      </c>
    </row>
    <row r="244" customHeight="1" spans="1:7">
      <c r="A244" s="622" t="s">
        <v>873</v>
      </c>
      <c r="B244" s="627" t="s">
        <v>528</v>
      </c>
      <c r="C244" s="544"/>
      <c r="D244" s="624"/>
      <c r="E244" s="624"/>
      <c r="F244" s="626" t="str">
        <f t="shared" si="6"/>
        <v/>
      </c>
      <c r="G244" s="626" t="str">
        <f t="shared" si="7"/>
        <v/>
      </c>
    </row>
    <row r="245" customHeight="1" spans="1:7">
      <c r="A245" s="622" t="s">
        <v>874</v>
      </c>
      <c r="B245" s="627" t="s">
        <v>542</v>
      </c>
      <c r="C245" s="544"/>
      <c r="D245" s="624"/>
      <c r="E245" s="624"/>
      <c r="F245" s="626" t="str">
        <f t="shared" si="6"/>
        <v/>
      </c>
      <c r="G245" s="626" t="str">
        <f t="shared" si="7"/>
        <v/>
      </c>
    </row>
    <row r="246" customHeight="1" spans="1:7">
      <c r="A246" s="622" t="s">
        <v>875</v>
      </c>
      <c r="B246" s="627" t="s">
        <v>876</v>
      </c>
      <c r="C246" s="544"/>
      <c r="D246" s="624"/>
      <c r="E246" s="624"/>
      <c r="F246" s="626" t="str">
        <f t="shared" si="6"/>
        <v/>
      </c>
      <c r="G246" s="626" t="str">
        <f t="shared" si="7"/>
        <v/>
      </c>
    </row>
    <row r="247" customHeight="1" spans="1:7">
      <c r="A247" s="622" t="s">
        <v>877</v>
      </c>
      <c r="B247" s="627" t="s">
        <v>171</v>
      </c>
      <c r="C247" s="544"/>
      <c r="D247" s="624"/>
      <c r="E247" s="624"/>
      <c r="F247" s="626" t="str">
        <f t="shared" si="6"/>
        <v/>
      </c>
      <c r="G247" s="626" t="str">
        <f t="shared" si="7"/>
        <v/>
      </c>
    </row>
    <row r="248" customHeight="1" spans="1:7">
      <c r="A248" s="622" t="s">
        <v>878</v>
      </c>
      <c r="B248" s="627" t="s">
        <v>879</v>
      </c>
      <c r="C248" s="544"/>
      <c r="D248" s="624"/>
      <c r="E248" s="624"/>
      <c r="F248" s="626" t="str">
        <f t="shared" si="6"/>
        <v/>
      </c>
      <c r="G248" s="626" t="str">
        <f t="shared" si="7"/>
        <v/>
      </c>
    </row>
    <row r="249" customHeight="1" spans="1:7">
      <c r="A249" s="622" t="s">
        <v>880</v>
      </c>
      <c r="B249" s="627" t="s">
        <v>881</v>
      </c>
      <c r="C249" s="544"/>
      <c r="D249" s="624"/>
      <c r="E249" s="624"/>
      <c r="F249" s="626" t="str">
        <f t="shared" si="6"/>
        <v/>
      </c>
      <c r="G249" s="626" t="str">
        <f t="shared" si="7"/>
        <v/>
      </c>
    </row>
    <row r="250" customHeight="1" spans="1:7">
      <c r="A250" s="622" t="s">
        <v>882</v>
      </c>
      <c r="B250" s="623" t="s">
        <v>883</v>
      </c>
      <c r="C250" s="544"/>
      <c r="D250" s="624"/>
      <c r="E250" s="624"/>
      <c r="F250" s="626" t="str">
        <f t="shared" si="6"/>
        <v/>
      </c>
      <c r="G250" s="626" t="str">
        <f t="shared" si="7"/>
        <v/>
      </c>
    </row>
    <row r="251" customHeight="1" spans="1:7">
      <c r="A251" s="622" t="s">
        <v>884</v>
      </c>
      <c r="B251" s="623" t="s">
        <v>177</v>
      </c>
      <c r="C251" s="544"/>
      <c r="D251" s="624"/>
      <c r="E251" s="624"/>
      <c r="F251" s="626" t="str">
        <f t="shared" si="6"/>
        <v/>
      </c>
      <c r="G251" s="626" t="str">
        <f t="shared" si="7"/>
        <v/>
      </c>
    </row>
    <row r="252" customHeight="1" spans="1:7">
      <c r="A252" s="622" t="s">
        <v>885</v>
      </c>
      <c r="B252" s="627" t="s">
        <v>179</v>
      </c>
      <c r="C252" s="544"/>
      <c r="D252" s="624"/>
      <c r="E252" s="624"/>
      <c r="F252" s="626" t="str">
        <f t="shared" si="6"/>
        <v/>
      </c>
      <c r="G252" s="626" t="str">
        <f t="shared" si="7"/>
        <v/>
      </c>
    </row>
    <row r="253" customHeight="1" spans="1:7">
      <c r="A253" s="622" t="s">
        <v>886</v>
      </c>
      <c r="B253" s="628" t="s">
        <v>887</v>
      </c>
      <c r="C253" s="544"/>
      <c r="D253" s="624"/>
      <c r="E253" s="624"/>
      <c r="F253" s="626" t="str">
        <f t="shared" si="6"/>
        <v/>
      </c>
      <c r="G253" s="626" t="str">
        <f t="shared" si="7"/>
        <v/>
      </c>
    </row>
    <row r="254" customHeight="1" spans="1:7">
      <c r="A254" s="622" t="s">
        <v>888</v>
      </c>
      <c r="B254" s="629" t="s">
        <v>889</v>
      </c>
      <c r="C254" s="544"/>
      <c r="D254" s="624"/>
      <c r="E254" s="624"/>
      <c r="F254" s="626" t="str">
        <f t="shared" si="6"/>
        <v/>
      </c>
      <c r="G254" s="626" t="str">
        <f t="shared" si="7"/>
        <v/>
      </c>
    </row>
    <row r="255" customHeight="1" spans="1:7">
      <c r="A255" s="622" t="s">
        <v>890</v>
      </c>
      <c r="B255" s="623" t="s">
        <v>891</v>
      </c>
      <c r="C255" s="544"/>
      <c r="D255" s="624"/>
      <c r="E255" s="624"/>
      <c r="F255" s="626" t="str">
        <f t="shared" si="6"/>
        <v/>
      </c>
      <c r="G255" s="626" t="str">
        <f t="shared" si="7"/>
        <v/>
      </c>
    </row>
    <row r="256" customHeight="1" spans="1:7">
      <c r="A256" s="622" t="s">
        <v>892</v>
      </c>
      <c r="B256" s="623" t="s">
        <v>893</v>
      </c>
      <c r="C256" s="544"/>
      <c r="D256" s="624"/>
      <c r="E256" s="624"/>
      <c r="F256" s="626" t="str">
        <f t="shared" si="6"/>
        <v/>
      </c>
      <c r="G256" s="626" t="str">
        <f t="shared" si="7"/>
        <v/>
      </c>
    </row>
    <row r="257" customHeight="1" spans="1:7">
      <c r="A257" s="622" t="s">
        <v>894</v>
      </c>
      <c r="B257" s="627" t="s">
        <v>895</v>
      </c>
      <c r="C257" s="544">
        <v>35</v>
      </c>
      <c r="D257" s="624">
        <v>35</v>
      </c>
      <c r="E257" s="624">
        <v>35</v>
      </c>
      <c r="F257" s="626">
        <f t="shared" si="6"/>
        <v>1</v>
      </c>
      <c r="G257" s="626">
        <f t="shared" si="7"/>
        <v>1</v>
      </c>
    </row>
    <row r="258" customHeight="1" spans="1:7">
      <c r="A258" s="622" t="s">
        <v>896</v>
      </c>
      <c r="B258" s="627" t="s">
        <v>897</v>
      </c>
      <c r="C258" s="544"/>
      <c r="D258" s="624"/>
      <c r="E258" s="624"/>
      <c r="F258" s="626" t="str">
        <f t="shared" si="6"/>
        <v/>
      </c>
      <c r="G258" s="626" t="str">
        <f t="shared" si="7"/>
        <v/>
      </c>
    </row>
    <row r="259" customHeight="1" spans="1:7">
      <c r="A259" s="622" t="s">
        <v>898</v>
      </c>
      <c r="B259" s="627" t="s">
        <v>899</v>
      </c>
      <c r="C259" s="544"/>
      <c r="D259" s="624">
        <v>23</v>
      </c>
      <c r="E259" s="624"/>
      <c r="F259" s="626" t="str">
        <f t="shared" si="6"/>
        <v/>
      </c>
      <c r="G259" s="626">
        <f t="shared" si="7"/>
        <v>0</v>
      </c>
    </row>
    <row r="260" customHeight="1" spans="1:7">
      <c r="A260" s="622" t="s">
        <v>900</v>
      </c>
      <c r="B260" s="627" t="s">
        <v>183</v>
      </c>
      <c r="C260" s="544"/>
      <c r="D260" s="624"/>
      <c r="E260" s="624"/>
      <c r="F260" s="626" t="str">
        <f t="shared" si="6"/>
        <v/>
      </c>
      <c r="G260" s="626" t="str">
        <f t="shared" si="7"/>
        <v/>
      </c>
    </row>
    <row r="261" customHeight="1" spans="1:7">
      <c r="A261" s="622" t="s">
        <v>901</v>
      </c>
      <c r="B261" s="623" t="s">
        <v>187</v>
      </c>
      <c r="C261" s="544">
        <v>20</v>
      </c>
      <c r="D261" s="624">
        <v>19</v>
      </c>
      <c r="E261" s="624">
        <v>20</v>
      </c>
      <c r="F261" s="626">
        <f t="shared" si="6"/>
        <v>1</v>
      </c>
      <c r="G261" s="626">
        <f t="shared" si="7"/>
        <v>1.05263157894737</v>
      </c>
    </row>
    <row r="262" customHeight="1" spans="1:7">
      <c r="A262" s="622" t="s">
        <v>902</v>
      </c>
      <c r="B262" s="623" t="s">
        <v>903</v>
      </c>
      <c r="C262" s="544"/>
      <c r="D262" s="624"/>
      <c r="E262" s="624"/>
      <c r="F262" s="626" t="str">
        <f t="shared" ref="F262:F325" si="8">IFERROR($E262/C262,"")</f>
        <v/>
      </c>
      <c r="G262" s="626" t="str">
        <f t="shared" ref="G262:G325" si="9">IFERROR($E262/D262,"")</f>
        <v/>
      </c>
    </row>
    <row r="263" customHeight="1" spans="1:7">
      <c r="A263" s="622" t="s">
        <v>904</v>
      </c>
      <c r="B263" s="627" t="s">
        <v>524</v>
      </c>
      <c r="C263" s="544">
        <v>4569</v>
      </c>
      <c r="D263" s="624">
        <v>5286</v>
      </c>
      <c r="E263" s="624">
        <v>5280</v>
      </c>
      <c r="F263" s="626">
        <f t="shared" si="8"/>
        <v>1.15561391989494</v>
      </c>
      <c r="G263" s="626">
        <f t="shared" si="9"/>
        <v>0.998864926220204</v>
      </c>
    </row>
    <row r="264" customHeight="1" spans="1:7">
      <c r="A264" s="622" t="s">
        <v>905</v>
      </c>
      <c r="B264" s="627" t="s">
        <v>526</v>
      </c>
      <c r="C264" s="544"/>
      <c r="D264" s="624"/>
      <c r="E264" s="624"/>
      <c r="F264" s="626" t="str">
        <f t="shared" si="8"/>
        <v/>
      </c>
      <c r="G264" s="626" t="str">
        <f t="shared" si="9"/>
        <v/>
      </c>
    </row>
    <row r="265" customHeight="1" spans="1:7">
      <c r="A265" s="622" t="s">
        <v>906</v>
      </c>
      <c r="B265" s="623" t="s">
        <v>528</v>
      </c>
      <c r="C265" s="544"/>
      <c r="D265" s="624"/>
      <c r="E265" s="624"/>
      <c r="F265" s="626" t="str">
        <f t="shared" si="8"/>
        <v/>
      </c>
      <c r="G265" s="626" t="str">
        <f t="shared" si="9"/>
        <v/>
      </c>
    </row>
    <row r="266" customHeight="1" spans="1:7">
      <c r="A266" s="622" t="s">
        <v>907</v>
      </c>
      <c r="B266" s="623" t="s">
        <v>613</v>
      </c>
      <c r="C266" s="544"/>
      <c r="D266" s="624"/>
      <c r="E266" s="624"/>
      <c r="F266" s="626" t="str">
        <f t="shared" si="8"/>
        <v/>
      </c>
      <c r="G266" s="626" t="str">
        <f t="shared" si="9"/>
        <v/>
      </c>
    </row>
    <row r="267" customHeight="1" spans="1:7">
      <c r="A267" s="622" t="s">
        <v>908</v>
      </c>
      <c r="B267" s="623" t="s">
        <v>909</v>
      </c>
      <c r="C267" s="544"/>
      <c r="D267" s="624"/>
      <c r="E267" s="624"/>
      <c r="F267" s="626" t="str">
        <f t="shared" si="8"/>
        <v/>
      </c>
      <c r="G267" s="626" t="str">
        <f t="shared" si="9"/>
        <v/>
      </c>
    </row>
    <row r="268" customHeight="1" spans="1:7">
      <c r="A268" s="622" t="s">
        <v>910</v>
      </c>
      <c r="B268" s="627" t="s">
        <v>911</v>
      </c>
      <c r="C268" s="544"/>
      <c r="D268" s="624"/>
      <c r="E268" s="624"/>
      <c r="F268" s="626" t="str">
        <f t="shared" si="8"/>
        <v/>
      </c>
      <c r="G268" s="626" t="str">
        <f t="shared" si="9"/>
        <v/>
      </c>
    </row>
    <row r="269" customHeight="1" spans="1:7">
      <c r="A269" s="622" t="s">
        <v>912</v>
      </c>
      <c r="B269" s="627" t="s">
        <v>913</v>
      </c>
      <c r="C269" s="544"/>
      <c r="D269" s="624"/>
      <c r="E269" s="624"/>
      <c r="F269" s="626" t="str">
        <f t="shared" si="8"/>
        <v/>
      </c>
      <c r="G269" s="626" t="str">
        <f t="shared" si="9"/>
        <v/>
      </c>
    </row>
    <row r="270" customHeight="1" spans="1:7">
      <c r="A270" s="622" t="s">
        <v>914</v>
      </c>
      <c r="B270" s="627" t="s">
        <v>915</v>
      </c>
      <c r="C270" s="544"/>
      <c r="D270" s="624">
        <v>3</v>
      </c>
      <c r="E270" s="624"/>
      <c r="F270" s="626" t="str">
        <f t="shared" si="8"/>
        <v/>
      </c>
      <c r="G270" s="626">
        <f t="shared" si="9"/>
        <v>0</v>
      </c>
    </row>
    <row r="271" customHeight="1" spans="1:7">
      <c r="A271" s="622" t="s">
        <v>916</v>
      </c>
      <c r="B271" s="628" t="s">
        <v>542</v>
      </c>
      <c r="C271" s="544"/>
      <c r="D271" s="624"/>
      <c r="E271" s="624"/>
      <c r="F271" s="626" t="str">
        <f t="shared" si="8"/>
        <v/>
      </c>
      <c r="G271" s="626" t="str">
        <f t="shared" si="9"/>
        <v/>
      </c>
    </row>
    <row r="272" customHeight="1" spans="1:7">
      <c r="A272" s="622" t="s">
        <v>917</v>
      </c>
      <c r="B272" s="623" t="s">
        <v>918</v>
      </c>
      <c r="C272" s="544">
        <v>833</v>
      </c>
      <c r="D272" s="624">
        <v>1177</v>
      </c>
      <c r="E272" s="624">
        <v>1239</v>
      </c>
      <c r="F272" s="626">
        <f t="shared" si="8"/>
        <v>1.48739495798319</v>
      </c>
      <c r="G272" s="626">
        <f t="shared" si="9"/>
        <v>1.05267629566695</v>
      </c>
    </row>
    <row r="273" customHeight="1" spans="1:7">
      <c r="A273" s="622" t="s">
        <v>919</v>
      </c>
      <c r="B273" s="629" t="s">
        <v>524</v>
      </c>
      <c r="C273" s="544"/>
      <c r="D273" s="624"/>
      <c r="E273" s="624"/>
      <c r="F273" s="626" t="str">
        <f t="shared" si="8"/>
        <v/>
      </c>
      <c r="G273" s="626" t="str">
        <f t="shared" si="9"/>
        <v/>
      </c>
    </row>
    <row r="274" customHeight="1" spans="1:7">
      <c r="A274" s="622" t="s">
        <v>920</v>
      </c>
      <c r="B274" s="627" t="s">
        <v>526</v>
      </c>
      <c r="C274" s="544"/>
      <c r="D274" s="624"/>
      <c r="E274" s="624"/>
      <c r="F274" s="626" t="str">
        <f t="shared" si="8"/>
        <v/>
      </c>
      <c r="G274" s="626" t="str">
        <f t="shared" si="9"/>
        <v/>
      </c>
    </row>
    <row r="275" customHeight="1" spans="1:7">
      <c r="A275" s="622" t="s">
        <v>921</v>
      </c>
      <c r="B275" s="627" t="s">
        <v>528</v>
      </c>
      <c r="C275" s="544"/>
      <c r="D275" s="624"/>
      <c r="E275" s="624"/>
      <c r="F275" s="626" t="str">
        <f t="shared" si="8"/>
        <v/>
      </c>
      <c r="G275" s="626" t="str">
        <f t="shared" si="9"/>
        <v/>
      </c>
    </row>
    <row r="276" customHeight="1" spans="1:7">
      <c r="A276" s="622" t="s">
        <v>922</v>
      </c>
      <c r="B276" s="627" t="s">
        <v>923</v>
      </c>
      <c r="C276" s="544"/>
      <c r="D276" s="624"/>
      <c r="E276" s="624"/>
      <c r="F276" s="626" t="str">
        <f t="shared" si="8"/>
        <v/>
      </c>
      <c r="G276" s="626" t="str">
        <f t="shared" si="9"/>
        <v/>
      </c>
    </row>
    <row r="277" customHeight="1" spans="1:7">
      <c r="A277" s="622" t="s">
        <v>924</v>
      </c>
      <c r="B277" s="627" t="s">
        <v>542</v>
      </c>
      <c r="C277" s="544"/>
      <c r="D277" s="624"/>
      <c r="E277" s="624"/>
      <c r="F277" s="626" t="str">
        <f t="shared" si="8"/>
        <v/>
      </c>
      <c r="G277" s="626" t="str">
        <f t="shared" si="9"/>
        <v/>
      </c>
    </row>
    <row r="278" customHeight="1" spans="1:7">
      <c r="A278" s="622" t="s">
        <v>925</v>
      </c>
      <c r="B278" s="627" t="s">
        <v>926</v>
      </c>
      <c r="C278" s="544"/>
      <c r="D278" s="624"/>
      <c r="E278" s="624"/>
      <c r="F278" s="626" t="str">
        <f t="shared" si="8"/>
        <v/>
      </c>
      <c r="G278" s="626" t="str">
        <f t="shared" si="9"/>
        <v/>
      </c>
    </row>
    <row r="279" customHeight="1" spans="1:7">
      <c r="A279" s="622" t="s">
        <v>927</v>
      </c>
      <c r="B279" s="629" t="s">
        <v>524</v>
      </c>
      <c r="C279" s="544">
        <v>100</v>
      </c>
      <c r="D279" s="624">
        <v>65</v>
      </c>
      <c r="E279" s="624">
        <v>65</v>
      </c>
      <c r="F279" s="626">
        <f t="shared" si="8"/>
        <v>0.65</v>
      </c>
      <c r="G279" s="626">
        <f t="shared" si="9"/>
        <v>1</v>
      </c>
    </row>
    <row r="280" customHeight="1" spans="1:7">
      <c r="A280" s="622" t="s">
        <v>928</v>
      </c>
      <c r="B280" s="623" t="s">
        <v>526</v>
      </c>
      <c r="C280" s="544"/>
      <c r="D280" s="624"/>
      <c r="E280" s="624"/>
      <c r="F280" s="626" t="str">
        <f t="shared" si="8"/>
        <v/>
      </c>
      <c r="G280" s="626" t="str">
        <f t="shared" si="9"/>
        <v/>
      </c>
    </row>
    <row r="281" customHeight="1" spans="1:7">
      <c r="A281" s="622" t="s">
        <v>929</v>
      </c>
      <c r="B281" s="627" t="s">
        <v>528</v>
      </c>
      <c r="C281" s="544"/>
      <c r="D281" s="624"/>
      <c r="E281" s="624"/>
      <c r="F281" s="626" t="str">
        <f t="shared" si="8"/>
        <v/>
      </c>
      <c r="G281" s="626" t="str">
        <f t="shared" si="9"/>
        <v/>
      </c>
    </row>
    <row r="282" customHeight="1" spans="1:7">
      <c r="A282" s="622" t="s">
        <v>930</v>
      </c>
      <c r="B282" s="627" t="s">
        <v>931</v>
      </c>
      <c r="C282" s="544"/>
      <c r="D282" s="624"/>
      <c r="E282" s="624"/>
      <c r="F282" s="626" t="str">
        <f t="shared" si="8"/>
        <v/>
      </c>
      <c r="G282" s="626" t="str">
        <f t="shared" si="9"/>
        <v/>
      </c>
    </row>
    <row r="283" customHeight="1" spans="1:7">
      <c r="A283" s="622" t="s">
        <v>932</v>
      </c>
      <c r="B283" s="627" t="s">
        <v>933</v>
      </c>
      <c r="C283" s="544"/>
      <c r="D283" s="624"/>
      <c r="E283" s="624"/>
      <c r="F283" s="626" t="str">
        <f t="shared" si="8"/>
        <v/>
      </c>
      <c r="G283" s="626" t="str">
        <f t="shared" si="9"/>
        <v/>
      </c>
    </row>
    <row r="284" customHeight="1" spans="1:7">
      <c r="A284" s="622" t="s">
        <v>934</v>
      </c>
      <c r="B284" s="628" t="s">
        <v>542</v>
      </c>
      <c r="C284" s="544"/>
      <c r="D284" s="624"/>
      <c r="E284" s="624"/>
      <c r="F284" s="626" t="str">
        <f t="shared" si="8"/>
        <v/>
      </c>
      <c r="G284" s="626" t="str">
        <f t="shared" si="9"/>
        <v/>
      </c>
    </row>
    <row r="285" customHeight="1" spans="1:7">
      <c r="A285" s="622" t="s">
        <v>935</v>
      </c>
      <c r="B285" s="623" t="s">
        <v>936</v>
      </c>
      <c r="C285" s="544"/>
      <c r="D285" s="624"/>
      <c r="E285" s="624"/>
      <c r="F285" s="626" t="str">
        <f t="shared" si="8"/>
        <v/>
      </c>
      <c r="G285" s="626" t="str">
        <f t="shared" si="9"/>
        <v/>
      </c>
    </row>
    <row r="286" customHeight="1" spans="1:7">
      <c r="A286" s="622" t="s">
        <v>937</v>
      </c>
      <c r="B286" s="623" t="s">
        <v>524</v>
      </c>
      <c r="C286" s="544">
        <v>150</v>
      </c>
      <c r="D286" s="624">
        <v>153</v>
      </c>
      <c r="E286" s="624">
        <v>153</v>
      </c>
      <c r="F286" s="626">
        <f t="shared" si="8"/>
        <v>1.02</v>
      </c>
      <c r="G286" s="626">
        <f t="shared" si="9"/>
        <v>1</v>
      </c>
    </row>
    <row r="287" customHeight="1" spans="1:7">
      <c r="A287" s="622" t="s">
        <v>938</v>
      </c>
      <c r="B287" s="623" t="s">
        <v>526</v>
      </c>
      <c r="C287" s="544"/>
      <c r="D287" s="624"/>
      <c r="E287" s="624"/>
      <c r="F287" s="626" t="str">
        <f t="shared" si="8"/>
        <v/>
      </c>
      <c r="G287" s="626" t="str">
        <f t="shared" si="9"/>
        <v/>
      </c>
    </row>
    <row r="288" customHeight="1" spans="1:7">
      <c r="A288" s="622" t="s">
        <v>939</v>
      </c>
      <c r="B288" s="627" t="s">
        <v>528</v>
      </c>
      <c r="C288" s="544"/>
      <c r="D288" s="624"/>
      <c r="E288" s="624"/>
      <c r="F288" s="626" t="str">
        <f t="shared" si="8"/>
        <v/>
      </c>
      <c r="G288" s="626" t="str">
        <f t="shared" si="9"/>
        <v/>
      </c>
    </row>
    <row r="289" customHeight="1" spans="1:7">
      <c r="A289" s="622" t="s">
        <v>940</v>
      </c>
      <c r="B289" s="627" t="s">
        <v>941</v>
      </c>
      <c r="C289" s="544"/>
      <c r="D289" s="624"/>
      <c r="E289" s="624"/>
      <c r="F289" s="626" t="str">
        <f t="shared" si="8"/>
        <v/>
      </c>
      <c r="G289" s="626" t="str">
        <f t="shared" si="9"/>
        <v/>
      </c>
    </row>
    <row r="290" customHeight="1" spans="1:7">
      <c r="A290" s="622" t="s">
        <v>942</v>
      </c>
      <c r="B290" s="627" t="s">
        <v>943</v>
      </c>
      <c r="C290" s="544"/>
      <c r="D290" s="624"/>
      <c r="E290" s="624"/>
      <c r="F290" s="626" t="str">
        <f t="shared" si="8"/>
        <v/>
      </c>
      <c r="G290" s="626" t="str">
        <f t="shared" si="9"/>
        <v/>
      </c>
    </row>
    <row r="291" customHeight="1" spans="1:7">
      <c r="A291" s="622" t="s">
        <v>944</v>
      </c>
      <c r="B291" s="623" t="s">
        <v>945</v>
      </c>
      <c r="C291" s="544"/>
      <c r="D291" s="624">
        <v>200</v>
      </c>
      <c r="E291" s="624"/>
      <c r="F291" s="626" t="str">
        <f t="shared" si="8"/>
        <v/>
      </c>
      <c r="G291" s="626">
        <f t="shared" si="9"/>
        <v>0</v>
      </c>
    </row>
    <row r="292" customHeight="1" spans="1:7">
      <c r="A292" s="622" t="s">
        <v>946</v>
      </c>
      <c r="B292" s="623" t="s">
        <v>542</v>
      </c>
      <c r="C292" s="544"/>
      <c r="D292" s="624"/>
      <c r="E292" s="624"/>
      <c r="F292" s="626" t="str">
        <f t="shared" si="8"/>
        <v/>
      </c>
      <c r="G292" s="626" t="str">
        <f t="shared" si="9"/>
        <v/>
      </c>
    </row>
    <row r="293" customHeight="1" spans="1:7">
      <c r="A293" s="622" t="s">
        <v>947</v>
      </c>
      <c r="B293" s="623" t="s">
        <v>948</v>
      </c>
      <c r="C293" s="544"/>
      <c r="D293" s="624"/>
      <c r="E293" s="624"/>
      <c r="F293" s="626" t="str">
        <f t="shared" si="8"/>
        <v/>
      </c>
      <c r="G293" s="626" t="str">
        <f t="shared" si="9"/>
        <v/>
      </c>
    </row>
    <row r="294" customHeight="1" spans="1:7">
      <c r="A294" s="622" t="s">
        <v>949</v>
      </c>
      <c r="B294" s="627" t="s">
        <v>524</v>
      </c>
      <c r="C294" s="544">
        <v>298</v>
      </c>
      <c r="D294" s="624">
        <v>310</v>
      </c>
      <c r="E294" s="624">
        <v>315</v>
      </c>
      <c r="F294" s="626">
        <f t="shared" si="8"/>
        <v>1.05704697986577</v>
      </c>
      <c r="G294" s="626">
        <f t="shared" si="9"/>
        <v>1.01612903225806</v>
      </c>
    </row>
    <row r="295" customHeight="1" spans="1:7">
      <c r="A295" s="622" t="s">
        <v>950</v>
      </c>
      <c r="B295" s="627" t="s">
        <v>526</v>
      </c>
      <c r="C295" s="544"/>
      <c r="D295" s="624"/>
      <c r="E295" s="624"/>
      <c r="F295" s="626" t="str">
        <f t="shared" si="8"/>
        <v/>
      </c>
      <c r="G295" s="626" t="str">
        <f t="shared" si="9"/>
        <v/>
      </c>
    </row>
    <row r="296" customHeight="1" spans="1:7">
      <c r="A296" s="622" t="s">
        <v>951</v>
      </c>
      <c r="B296" s="627" t="s">
        <v>528</v>
      </c>
      <c r="C296" s="544"/>
      <c r="D296" s="624"/>
      <c r="E296" s="624"/>
      <c r="F296" s="626" t="str">
        <f t="shared" si="8"/>
        <v/>
      </c>
      <c r="G296" s="626" t="str">
        <f t="shared" si="9"/>
        <v/>
      </c>
    </row>
    <row r="297" customHeight="1" spans="1:7">
      <c r="A297" s="622" t="s">
        <v>952</v>
      </c>
      <c r="B297" s="628" t="s">
        <v>953</v>
      </c>
      <c r="C297" s="544"/>
      <c r="D297" s="624">
        <v>41</v>
      </c>
      <c r="E297" s="624">
        <v>38</v>
      </c>
      <c r="F297" s="626" t="str">
        <f t="shared" si="8"/>
        <v/>
      </c>
      <c r="G297" s="626">
        <f t="shared" si="9"/>
        <v>0.926829268292683</v>
      </c>
    </row>
    <row r="298" customHeight="1" spans="1:7">
      <c r="A298" s="622" t="s">
        <v>954</v>
      </c>
      <c r="B298" s="623" t="s">
        <v>955</v>
      </c>
      <c r="C298" s="544"/>
      <c r="D298" s="624"/>
      <c r="E298" s="624"/>
      <c r="F298" s="626" t="str">
        <f t="shared" si="8"/>
        <v/>
      </c>
      <c r="G298" s="626" t="str">
        <f t="shared" si="9"/>
        <v/>
      </c>
    </row>
    <row r="299" customHeight="1" spans="1:7">
      <c r="A299" s="622" t="s">
        <v>956</v>
      </c>
      <c r="B299" s="623" t="s">
        <v>957</v>
      </c>
      <c r="C299" s="544"/>
      <c r="D299" s="624"/>
      <c r="E299" s="624"/>
      <c r="F299" s="626" t="str">
        <f t="shared" si="8"/>
        <v/>
      </c>
      <c r="G299" s="626" t="str">
        <f t="shared" si="9"/>
        <v/>
      </c>
    </row>
    <row r="300" customHeight="1" spans="1:7">
      <c r="A300" s="622" t="s">
        <v>958</v>
      </c>
      <c r="B300" s="629" t="s">
        <v>959</v>
      </c>
      <c r="C300" s="544">
        <v>20</v>
      </c>
      <c r="D300" s="624">
        <v>20</v>
      </c>
      <c r="E300" s="624">
        <v>20</v>
      </c>
      <c r="F300" s="626">
        <f t="shared" si="8"/>
        <v>1</v>
      </c>
      <c r="G300" s="626">
        <f t="shared" si="9"/>
        <v>1</v>
      </c>
    </row>
    <row r="301" customHeight="1" spans="1:7">
      <c r="A301" s="622" t="s">
        <v>960</v>
      </c>
      <c r="B301" s="630" t="s">
        <v>961</v>
      </c>
      <c r="C301" s="544"/>
      <c r="D301" s="624"/>
      <c r="E301" s="624"/>
      <c r="F301" s="626" t="str">
        <f t="shared" si="8"/>
        <v/>
      </c>
      <c r="G301" s="626" t="str">
        <f t="shared" si="9"/>
        <v/>
      </c>
    </row>
    <row r="302" customHeight="1" spans="1:7">
      <c r="A302" s="622" t="s">
        <v>962</v>
      </c>
      <c r="B302" s="627" t="s">
        <v>963</v>
      </c>
      <c r="C302" s="544"/>
      <c r="D302" s="624"/>
      <c r="E302" s="624"/>
      <c r="F302" s="626" t="str">
        <f t="shared" si="8"/>
        <v/>
      </c>
      <c r="G302" s="626" t="str">
        <f t="shared" si="9"/>
        <v/>
      </c>
    </row>
    <row r="303" customHeight="1" spans="1:7">
      <c r="A303" s="622" t="s">
        <v>964</v>
      </c>
      <c r="B303" s="627" t="s">
        <v>965</v>
      </c>
      <c r="C303" s="544"/>
      <c r="D303" s="624"/>
      <c r="E303" s="624"/>
      <c r="F303" s="626" t="str">
        <f t="shared" si="8"/>
        <v/>
      </c>
      <c r="G303" s="626" t="str">
        <f t="shared" si="9"/>
        <v/>
      </c>
    </row>
    <row r="304" customHeight="1" spans="1:7">
      <c r="A304" s="622" t="s">
        <v>966</v>
      </c>
      <c r="B304" s="623" t="s">
        <v>613</v>
      </c>
      <c r="C304" s="544"/>
      <c r="D304" s="624"/>
      <c r="E304" s="624"/>
      <c r="F304" s="626" t="str">
        <f t="shared" si="8"/>
        <v/>
      </c>
      <c r="G304" s="626" t="str">
        <f t="shared" si="9"/>
        <v/>
      </c>
    </row>
    <row r="305" customHeight="1" spans="1:7">
      <c r="A305" s="622" t="s">
        <v>967</v>
      </c>
      <c r="B305" s="623" t="s">
        <v>542</v>
      </c>
      <c r="C305" s="544"/>
      <c r="D305" s="624"/>
      <c r="E305" s="624"/>
      <c r="F305" s="626" t="str">
        <f t="shared" si="8"/>
        <v/>
      </c>
      <c r="G305" s="626" t="str">
        <f t="shared" si="9"/>
        <v/>
      </c>
    </row>
    <row r="306" customHeight="1" spans="1:7">
      <c r="A306" s="622" t="s">
        <v>968</v>
      </c>
      <c r="B306" s="623" t="s">
        <v>969</v>
      </c>
      <c r="C306" s="544">
        <v>94</v>
      </c>
      <c r="D306" s="624">
        <v>157</v>
      </c>
      <c r="E306" s="624">
        <v>120</v>
      </c>
      <c r="F306" s="626">
        <f t="shared" si="8"/>
        <v>1.27659574468085</v>
      </c>
      <c r="G306" s="626">
        <f t="shared" si="9"/>
        <v>0.764331210191083</v>
      </c>
    </row>
    <row r="307" customHeight="1" spans="1:7">
      <c r="A307" s="622" t="s">
        <v>970</v>
      </c>
      <c r="B307" s="623" t="s">
        <v>524</v>
      </c>
      <c r="C307" s="544"/>
      <c r="D307" s="624"/>
      <c r="E307" s="624"/>
      <c r="F307" s="626" t="str">
        <f t="shared" si="8"/>
        <v/>
      </c>
      <c r="G307" s="626" t="str">
        <f t="shared" si="9"/>
        <v/>
      </c>
    </row>
    <row r="308" customHeight="1" spans="1:7">
      <c r="A308" s="622" t="s">
        <v>971</v>
      </c>
      <c r="B308" s="627" t="s">
        <v>526</v>
      </c>
      <c r="C308" s="544"/>
      <c r="D308" s="624"/>
      <c r="E308" s="624"/>
      <c r="F308" s="626" t="str">
        <f t="shared" si="8"/>
        <v/>
      </c>
      <c r="G308" s="626" t="str">
        <f t="shared" si="9"/>
        <v/>
      </c>
    </row>
    <row r="309" customHeight="1" spans="1:7">
      <c r="A309" s="622" t="s">
        <v>972</v>
      </c>
      <c r="B309" s="623" t="s">
        <v>528</v>
      </c>
      <c r="C309" s="544"/>
      <c r="D309" s="624"/>
      <c r="E309" s="624"/>
      <c r="F309" s="626" t="str">
        <f t="shared" si="8"/>
        <v/>
      </c>
      <c r="G309" s="626" t="str">
        <f t="shared" si="9"/>
        <v/>
      </c>
    </row>
    <row r="310" customHeight="1" spans="1:7">
      <c r="A310" s="622" t="s">
        <v>973</v>
      </c>
      <c r="B310" s="623" t="s">
        <v>974</v>
      </c>
      <c r="C310" s="544">
        <v>35</v>
      </c>
      <c r="D310" s="624">
        <v>35</v>
      </c>
      <c r="E310" s="624">
        <v>40</v>
      </c>
      <c r="F310" s="626">
        <f t="shared" si="8"/>
        <v>1.14285714285714</v>
      </c>
      <c r="G310" s="626">
        <f t="shared" si="9"/>
        <v>1.14285714285714</v>
      </c>
    </row>
    <row r="311" customHeight="1" spans="1:7">
      <c r="A311" s="622" t="s">
        <v>975</v>
      </c>
      <c r="B311" s="623" t="s">
        <v>976</v>
      </c>
      <c r="C311" s="544"/>
      <c r="D311" s="624"/>
      <c r="E311" s="624"/>
      <c r="F311" s="626" t="str">
        <f t="shared" si="8"/>
        <v/>
      </c>
      <c r="G311" s="626" t="str">
        <f t="shared" si="9"/>
        <v/>
      </c>
    </row>
    <row r="312" customHeight="1" spans="1:7">
      <c r="A312" s="622" t="s">
        <v>977</v>
      </c>
      <c r="B312" s="623" t="s">
        <v>978</v>
      </c>
      <c r="C312" s="544"/>
      <c r="D312" s="624"/>
      <c r="E312" s="624"/>
      <c r="F312" s="626" t="str">
        <f t="shared" si="8"/>
        <v/>
      </c>
      <c r="G312" s="626" t="str">
        <f t="shared" si="9"/>
        <v/>
      </c>
    </row>
    <row r="313" customHeight="1" spans="1:7">
      <c r="A313" s="622" t="s">
        <v>979</v>
      </c>
      <c r="B313" s="628" t="s">
        <v>613</v>
      </c>
      <c r="C313" s="544"/>
      <c r="D313" s="624"/>
      <c r="E313" s="624"/>
      <c r="F313" s="626" t="str">
        <f t="shared" si="8"/>
        <v/>
      </c>
      <c r="G313" s="626" t="str">
        <f t="shared" si="9"/>
        <v/>
      </c>
    </row>
    <row r="314" customHeight="1" spans="1:7">
      <c r="A314" s="622" t="s">
        <v>980</v>
      </c>
      <c r="B314" s="627" t="s">
        <v>542</v>
      </c>
      <c r="C314" s="544"/>
      <c r="D314" s="624"/>
      <c r="E314" s="624"/>
      <c r="F314" s="626" t="str">
        <f t="shared" si="8"/>
        <v/>
      </c>
      <c r="G314" s="626" t="str">
        <f t="shared" si="9"/>
        <v/>
      </c>
    </row>
    <row r="315" customHeight="1" spans="1:7">
      <c r="A315" s="622" t="s">
        <v>981</v>
      </c>
      <c r="B315" s="623" t="s">
        <v>982</v>
      </c>
      <c r="C315" s="544"/>
      <c r="D315" s="624"/>
      <c r="E315" s="624"/>
      <c r="F315" s="626" t="str">
        <f t="shared" si="8"/>
        <v/>
      </c>
      <c r="G315" s="626" t="str">
        <f t="shared" si="9"/>
        <v/>
      </c>
    </row>
    <row r="316" customHeight="1" spans="1:7">
      <c r="A316" s="622" t="s">
        <v>983</v>
      </c>
      <c r="B316" s="623" t="s">
        <v>524</v>
      </c>
      <c r="C316" s="544"/>
      <c r="D316" s="624"/>
      <c r="E316" s="624"/>
      <c r="F316" s="626" t="str">
        <f t="shared" si="8"/>
        <v/>
      </c>
      <c r="G316" s="626" t="str">
        <f t="shared" si="9"/>
        <v/>
      </c>
    </row>
    <row r="317" customHeight="1" spans="1:7">
      <c r="A317" s="622" t="s">
        <v>984</v>
      </c>
      <c r="B317" s="630" t="s">
        <v>526</v>
      </c>
      <c r="C317" s="544"/>
      <c r="D317" s="624"/>
      <c r="E317" s="624"/>
      <c r="F317" s="626" t="str">
        <f t="shared" si="8"/>
        <v/>
      </c>
      <c r="G317" s="626" t="str">
        <f t="shared" si="9"/>
        <v/>
      </c>
    </row>
    <row r="318" customHeight="1" spans="1:7">
      <c r="A318" s="622" t="s">
        <v>985</v>
      </c>
      <c r="B318" s="623" t="s">
        <v>528</v>
      </c>
      <c r="C318" s="544"/>
      <c r="D318" s="624"/>
      <c r="E318" s="624"/>
      <c r="F318" s="626" t="str">
        <f t="shared" si="8"/>
        <v/>
      </c>
      <c r="G318" s="626" t="str">
        <f t="shared" si="9"/>
        <v/>
      </c>
    </row>
    <row r="319" customHeight="1" spans="1:7">
      <c r="A319" s="622" t="s">
        <v>986</v>
      </c>
      <c r="B319" s="623" t="s">
        <v>987</v>
      </c>
      <c r="C319" s="544"/>
      <c r="D319" s="624"/>
      <c r="E319" s="624"/>
      <c r="F319" s="626" t="str">
        <f t="shared" si="8"/>
        <v/>
      </c>
      <c r="G319" s="626" t="str">
        <f t="shared" si="9"/>
        <v/>
      </c>
    </row>
    <row r="320" customHeight="1" spans="1:7">
      <c r="A320" s="622" t="s">
        <v>988</v>
      </c>
      <c r="B320" s="623" t="s">
        <v>989</v>
      </c>
      <c r="C320" s="544"/>
      <c r="D320" s="624"/>
      <c r="E320" s="624"/>
      <c r="F320" s="626" t="str">
        <f t="shared" si="8"/>
        <v/>
      </c>
      <c r="G320" s="626" t="str">
        <f t="shared" si="9"/>
        <v/>
      </c>
    </row>
    <row r="321" customHeight="1" spans="1:7">
      <c r="A321" s="622" t="s">
        <v>990</v>
      </c>
      <c r="B321" s="627" t="s">
        <v>991</v>
      </c>
      <c r="C321" s="544"/>
      <c r="D321" s="624"/>
      <c r="E321" s="624"/>
      <c r="F321" s="626" t="str">
        <f t="shared" si="8"/>
        <v/>
      </c>
      <c r="G321" s="626" t="str">
        <f t="shared" si="9"/>
        <v/>
      </c>
    </row>
    <row r="322" customHeight="1" spans="1:7">
      <c r="A322" s="622" t="s">
        <v>992</v>
      </c>
      <c r="B322" s="627" t="s">
        <v>613</v>
      </c>
      <c r="C322" s="544"/>
      <c r="D322" s="624"/>
      <c r="E322" s="624"/>
      <c r="F322" s="626" t="str">
        <f t="shared" si="8"/>
        <v/>
      </c>
      <c r="G322" s="626" t="str">
        <f t="shared" si="9"/>
        <v/>
      </c>
    </row>
    <row r="323" customHeight="1" spans="1:7">
      <c r="A323" s="622" t="s">
        <v>993</v>
      </c>
      <c r="B323" s="627" t="s">
        <v>542</v>
      </c>
      <c r="C323" s="544"/>
      <c r="D323" s="624"/>
      <c r="E323" s="624"/>
      <c r="F323" s="626" t="str">
        <f t="shared" si="8"/>
        <v/>
      </c>
      <c r="G323" s="626" t="str">
        <f t="shared" si="9"/>
        <v/>
      </c>
    </row>
    <row r="324" customHeight="1" spans="1:7">
      <c r="A324" s="622" t="s">
        <v>994</v>
      </c>
      <c r="B324" s="623" t="s">
        <v>995</v>
      </c>
      <c r="C324" s="544"/>
      <c r="D324" s="624"/>
      <c r="E324" s="624"/>
      <c r="F324" s="626" t="str">
        <f t="shared" si="8"/>
        <v/>
      </c>
      <c r="G324" s="626" t="str">
        <f t="shared" si="9"/>
        <v/>
      </c>
    </row>
    <row r="325" customHeight="1" spans="1:7">
      <c r="A325" s="622" t="s">
        <v>996</v>
      </c>
      <c r="B325" s="623" t="s">
        <v>524</v>
      </c>
      <c r="C325" s="544"/>
      <c r="D325" s="624"/>
      <c r="E325" s="624"/>
      <c r="F325" s="626" t="str">
        <f t="shared" si="8"/>
        <v/>
      </c>
      <c r="G325" s="626" t="str">
        <f t="shared" si="9"/>
        <v/>
      </c>
    </row>
    <row r="326" customHeight="1" spans="1:7">
      <c r="A326" s="622" t="s">
        <v>997</v>
      </c>
      <c r="B326" s="623" t="s">
        <v>526</v>
      </c>
      <c r="C326" s="544"/>
      <c r="D326" s="624"/>
      <c r="E326" s="624"/>
      <c r="F326" s="626" t="str">
        <f t="shared" ref="F326:F389" si="10">IFERROR($E326/C326,"")</f>
        <v/>
      </c>
      <c r="G326" s="626" t="str">
        <f t="shared" ref="G326:G389" si="11">IFERROR($E326/D326,"")</f>
        <v/>
      </c>
    </row>
    <row r="327" customHeight="1" spans="1:7">
      <c r="A327" s="622" t="s">
        <v>998</v>
      </c>
      <c r="B327" s="623" t="s">
        <v>528</v>
      </c>
      <c r="C327" s="544"/>
      <c r="D327" s="624"/>
      <c r="E327" s="624"/>
      <c r="F327" s="626" t="str">
        <f t="shared" si="10"/>
        <v/>
      </c>
      <c r="G327" s="626" t="str">
        <f t="shared" si="11"/>
        <v/>
      </c>
    </row>
    <row r="328" customHeight="1" spans="1:7">
      <c r="A328" s="622" t="s">
        <v>999</v>
      </c>
      <c r="B328" s="627" t="s">
        <v>1000</v>
      </c>
      <c r="C328" s="544"/>
      <c r="D328" s="624"/>
      <c r="E328" s="624"/>
      <c r="F328" s="626" t="str">
        <f t="shared" si="10"/>
        <v/>
      </c>
      <c r="G328" s="626" t="str">
        <f t="shared" si="11"/>
        <v/>
      </c>
    </row>
    <row r="329" customHeight="1" spans="1:7">
      <c r="A329" s="622" t="s">
        <v>1001</v>
      </c>
      <c r="B329" s="627" t="s">
        <v>1002</v>
      </c>
      <c r="C329" s="544"/>
      <c r="D329" s="624"/>
      <c r="E329" s="624"/>
      <c r="F329" s="626" t="str">
        <f t="shared" si="10"/>
        <v/>
      </c>
      <c r="G329" s="626" t="str">
        <f t="shared" si="11"/>
        <v/>
      </c>
    </row>
    <row r="330" customHeight="1" spans="1:7">
      <c r="A330" s="622" t="s">
        <v>1003</v>
      </c>
      <c r="B330" s="628" t="s">
        <v>542</v>
      </c>
      <c r="C330" s="544"/>
      <c r="D330" s="624"/>
      <c r="E330" s="624"/>
      <c r="F330" s="626" t="str">
        <f t="shared" si="10"/>
        <v/>
      </c>
      <c r="G330" s="626" t="str">
        <f t="shared" si="11"/>
        <v/>
      </c>
    </row>
    <row r="331" customHeight="1" spans="1:7">
      <c r="A331" s="622" t="s">
        <v>1004</v>
      </c>
      <c r="B331" s="623" t="s">
        <v>1005</v>
      </c>
      <c r="C331" s="544"/>
      <c r="D331" s="624"/>
      <c r="E331" s="624"/>
      <c r="F331" s="626" t="str">
        <f t="shared" si="10"/>
        <v/>
      </c>
      <c r="G331" s="626" t="str">
        <f t="shared" si="11"/>
        <v/>
      </c>
    </row>
    <row r="332" customHeight="1" spans="1:7">
      <c r="A332" s="622" t="s">
        <v>1006</v>
      </c>
      <c r="B332" s="623" t="s">
        <v>524</v>
      </c>
      <c r="C332" s="544"/>
      <c r="D332" s="624"/>
      <c r="E332" s="624"/>
      <c r="F332" s="626" t="str">
        <f t="shared" si="10"/>
        <v/>
      </c>
      <c r="G332" s="626" t="str">
        <f t="shared" si="11"/>
        <v/>
      </c>
    </row>
    <row r="333" customHeight="1" spans="1:7">
      <c r="A333" s="622" t="s">
        <v>1007</v>
      </c>
      <c r="B333" s="627" t="s">
        <v>526</v>
      </c>
      <c r="C333" s="544"/>
      <c r="D333" s="624"/>
      <c r="E333" s="624"/>
      <c r="F333" s="626" t="str">
        <f t="shared" si="10"/>
        <v/>
      </c>
      <c r="G333" s="626" t="str">
        <f t="shared" si="11"/>
        <v/>
      </c>
    </row>
    <row r="334" customHeight="1" spans="1:7">
      <c r="A334" s="622" t="s">
        <v>1008</v>
      </c>
      <c r="B334" s="627" t="s">
        <v>613</v>
      </c>
      <c r="C334" s="544"/>
      <c r="D334" s="624"/>
      <c r="E334" s="624"/>
      <c r="F334" s="626" t="str">
        <f t="shared" si="10"/>
        <v/>
      </c>
      <c r="G334" s="626" t="str">
        <f t="shared" si="11"/>
        <v/>
      </c>
    </row>
    <row r="335" customHeight="1" spans="1:7">
      <c r="A335" s="622" t="s">
        <v>1009</v>
      </c>
      <c r="B335" s="627" t="s">
        <v>1010</v>
      </c>
      <c r="C335" s="544"/>
      <c r="D335" s="624"/>
      <c r="E335" s="624"/>
      <c r="F335" s="626" t="str">
        <f t="shared" si="10"/>
        <v/>
      </c>
      <c r="G335" s="626" t="str">
        <f t="shared" si="11"/>
        <v/>
      </c>
    </row>
    <row r="336" customHeight="1" spans="1:7">
      <c r="A336" s="622" t="s">
        <v>1011</v>
      </c>
      <c r="B336" s="623" t="s">
        <v>1012</v>
      </c>
      <c r="C336" s="544"/>
      <c r="D336" s="624"/>
      <c r="E336" s="624"/>
      <c r="F336" s="626" t="str">
        <f t="shared" si="10"/>
        <v/>
      </c>
      <c r="G336" s="626" t="str">
        <f t="shared" si="11"/>
        <v/>
      </c>
    </row>
    <row r="337" customHeight="1" spans="1:7">
      <c r="A337" s="622" t="s">
        <v>1013</v>
      </c>
      <c r="B337" s="623" t="s">
        <v>1014</v>
      </c>
      <c r="C337" s="544"/>
      <c r="D337" s="624">
        <v>15</v>
      </c>
      <c r="E337" s="624"/>
      <c r="F337" s="626" t="str">
        <f t="shared" si="10"/>
        <v/>
      </c>
      <c r="G337" s="626">
        <f t="shared" si="11"/>
        <v>0</v>
      </c>
    </row>
    <row r="338" customHeight="1" spans="1:7">
      <c r="A338" s="622" t="s">
        <v>1015</v>
      </c>
      <c r="B338" s="627" t="s">
        <v>207</v>
      </c>
      <c r="C338" s="544"/>
      <c r="D338" s="624">
        <v>3</v>
      </c>
      <c r="E338" s="624"/>
      <c r="F338" s="626" t="str">
        <f t="shared" si="10"/>
        <v/>
      </c>
      <c r="G338" s="626">
        <f t="shared" si="11"/>
        <v>0</v>
      </c>
    </row>
    <row r="339" customHeight="1" spans="1:7">
      <c r="A339" s="622" t="s">
        <v>1016</v>
      </c>
      <c r="B339" s="628" t="s">
        <v>524</v>
      </c>
      <c r="C339" s="544">
        <v>480</v>
      </c>
      <c r="D339" s="624">
        <v>449</v>
      </c>
      <c r="E339" s="624">
        <v>465</v>
      </c>
      <c r="F339" s="626">
        <f t="shared" si="10"/>
        <v>0.96875</v>
      </c>
      <c r="G339" s="626">
        <f t="shared" si="11"/>
        <v>1.03563474387528</v>
      </c>
    </row>
    <row r="340" customHeight="1" spans="1:7">
      <c r="A340" s="622" t="s">
        <v>1017</v>
      </c>
      <c r="B340" s="623" t="s">
        <v>526</v>
      </c>
      <c r="C340" s="544"/>
      <c r="D340" s="624"/>
      <c r="E340" s="624"/>
      <c r="F340" s="626" t="str">
        <f t="shared" si="10"/>
        <v/>
      </c>
      <c r="G340" s="626" t="str">
        <f t="shared" si="11"/>
        <v/>
      </c>
    </row>
    <row r="341" customHeight="1" spans="1:7">
      <c r="A341" s="622" t="s">
        <v>1018</v>
      </c>
      <c r="B341" s="623" t="s">
        <v>528</v>
      </c>
      <c r="C341" s="544"/>
      <c r="D341" s="624"/>
      <c r="E341" s="624"/>
      <c r="F341" s="626" t="str">
        <f t="shared" si="10"/>
        <v/>
      </c>
      <c r="G341" s="626" t="str">
        <f t="shared" si="11"/>
        <v/>
      </c>
    </row>
    <row r="342" customHeight="1" spans="1:7">
      <c r="A342" s="622" t="s">
        <v>1019</v>
      </c>
      <c r="B342" s="623" t="s">
        <v>1020</v>
      </c>
      <c r="C342" s="544"/>
      <c r="D342" s="624"/>
      <c r="E342" s="624"/>
      <c r="F342" s="626" t="str">
        <f t="shared" si="10"/>
        <v/>
      </c>
      <c r="G342" s="626" t="str">
        <f t="shared" si="11"/>
        <v/>
      </c>
    </row>
    <row r="343" customHeight="1" spans="1:7">
      <c r="A343" s="622" t="s">
        <v>1021</v>
      </c>
      <c r="B343" s="627" t="s">
        <v>1022</v>
      </c>
      <c r="C343" s="544">
        <v>1461</v>
      </c>
      <c r="D343" s="624">
        <v>3823</v>
      </c>
      <c r="E343" s="624">
        <v>3776</v>
      </c>
      <c r="F343" s="626">
        <f t="shared" si="10"/>
        <v>2.5845311430527</v>
      </c>
      <c r="G343" s="626">
        <f t="shared" si="11"/>
        <v>0.987705990060162</v>
      </c>
    </row>
    <row r="344" customHeight="1" spans="1:7">
      <c r="A344" s="622" t="s">
        <v>1023</v>
      </c>
      <c r="B344" s="627" t="s">
        <v>1024</v>
      </c>
      <c r="C344" s="544">
        <v>14161</v>
      </c>
      <c r="D344" s="624">
        <v>13216</v>
      </c>
      <c r="E344" s="624">
        <v>13903</v>
      </c>
      <c r="F344" s="626">
        <f t="shared" si="10"/>
        <v>0.981780947673187</v>
      </c>
      <c r="G344" s="626">
        <f t="shared" si="11"/>
        <v>1.05198244552058</v>
      </c>
    </row>
    <row r="345" customHeight="1" spans="1:7">
      <c r="A345" s="622" t="s">
        <v>1025</v>
      </c>
      <c r="B345" s="623" t="s">
        <v>1026</v>
      </c>
      <c r="C345" s="544">
        <v>3793</v>
      </c>
      <c r="D345" s="624">
        <v>3840</v>
      </c>
      <c r="E345" s="624">
        <v>3873</v>
      </c>
      <c r="F345" s="626">
        <f t="shared" si="10"/>
        <v>1.02109148431321</v>
      </c>
      <c r="G345" s="626">
        <f t="shared" si="11"/>
        <v>1.00859375</v>
      </c>
    </row>
    <row r="346" customHeight="1" spans="1:7">
      <c r="A346" s="622" t="s">
        <v>1027</v>
      </c>
      <c r="B346" s="623" t="s">
        <v>1028</v>
      </c>
      <c r="C346" s="544">
        <v>3627</v>
      </c>
      <c r="D346" s="624">
        <v>4702</v>
      </c>
      <c r="E346" s="624">
        <v>5644</v>
      </c>
      <c r="F346" s="626">
        <f t="shared" si="10"/>
        <v>1.55610697546181</v>
      </c>
      <c r="G346" s="626">
        <f t="shared" si="11"/>
        <v>1.2003402807316</v>
      </c>
    </row>
    <row r="347" customHeight="1" spans="1:7">
      <c r="A347" s="622" t="s">
        <v>1029</v>
      </c>
      <c r="B347" s="623" t="s">
        <v>1030</v>
      </c>
      <c r="C347" s="544"/>
      <c r="D347" s="624"/>
      <c r="E347" s="624"/>
      <c r="F347" s="626" t="str">
        <f t="shared" si="10"/>
        <v/>
      </c>
      <c r="G347" s="626" t="str">
        <f t="shared" si="11"/>
        <v/>
      </c>
    </row>
    <row r="348" customHeight="1" spans="1:7">
      <c r="A348" s="622" t="s">
        <v>1031</v>
      </c>
      <c r="B348" s="623" t="s">
        <v>1032</v>
      </c>
      <c r="C348" s="544">
        <v>3032</v>
      </c>
      <c r="D348" s="624">
        <v>9043</v>
      </c>
      <c r="E348" s="624">
        <v>5925</v>
      </c>
      <c r="F348" s="626">
        <f t="shared" si="10"/>
        <v>1.95415567282322</v>
      </c>
      <c r="G348" s="626">
        <f t="shared" si="11"/>
        <v>0.65520291938516</v>
      </c>
    </row>
    <row r="349" customHeight="1" spans="1:7">
      <c r="A349" s="622" t="s">
        <v>1033</v>
      </c>
      <c r="B349" s="627" t="s">
        <v>1034</v>
      </c>
      <c r="C349" s="544"/>
      <c r="D349" s="624"/>
      <c r="E349" s="624"/>
      <c r="F349" s="626" t="str">
        <f t="shared" si="10"/>
        <v/>
      </c>
      <c r="G349" s="626" t="str">
        <f t="shared" si="11"/>
        <v/>
      </c>
    </row>
    <row r="350" customHeight="1" spans="1:7">
      <c r="A350" s="622" t="s">
        <v>1035</v>
      </c>
      <c r="B350" s="627" t="s">
        <v>1036</v>
      </c>
      <c r="C350" s="544"/>
      <c r="D350" s="624"/>
      <c r="E350" s="624"/>
      <c r="F350" s="626" t="str">
        <f t="shared" si="10"/>
        <v/>
      </c>
      <c r="G350" s="626" t="str">
        <f t="shared" si="11"/>
        <v/>
      </c>
    </row>
    <row r="351" customHeight="1" spans="1:7">
      <c r="A351" s="622" t="s">
        <v>1037</v>
      </c>
      <c r="B351" s="627" t="s">
        <v>1038</v>
      </c>
      <c r="C351" s="544"/>
      <c r="D351" s="624"/>
      <c r="E351" s="624"/>
      <c r="F351" s="626" t="str">
        <f t="shared" si="10"/>
        <v/>
      </c>
      <c r="G351" s="626" t="str">
        <f t="shared" si="11"/>
        <v/>
      </c>
    </row>
    <row r="352" customHeight="1" spans="1:7">
      <c r="A352" s="622" t="s">
        <v>1039</v>
      </c>
      <c r="B352" s="628" t="s">
        <v>1040</v>
      </c>
      <c r="C352" s="544"/>
      <c r="D352" s="624">
        <v>13</v>
      </c>
      <c r="E352" s="624"/>
      <c r="F352" s="626" t="str">
        <f t="shared" si="10"/>
        <v/>
      </c>
      <c r="G352" s="626">
        <f t="shared" si="11"/>
        <v>0</v>
      </c>
    </row>
    <row r="353" customHeight="1" spans="1:7">
      <c r="A353" s="622" t="s">
        <v>1041</v>
      </c>
      <c r="B353" s="623" t="s">
        <v>1042</v>
      </c>
      <c r="C353" s="544">
        <v>500</v>
      </c>
      <c r="D353" s="624">
        <v>190</v>
      </c>
      <c r="E353" s="624">
        <v>500</v>
      </c>
      <c r="F353" s="626">
        <f t="shared" si="10"/>
        <v>1</v>
      </c>
      <c r="G353" s="626">
        <f t="shared" si="11"/>
        <v>2.63157894736842</v>
      </c>
    </row>
    <row r="354" customHeight="1" spans="1:7">
      <c r="A354" s="622" t="s">
        <v>1043</v>
      </c>
      <c r="B354" s="623" t="s">
        <v>1044</v>
      </c>
      <c r="C354" s="544"/>
      <c r="D354" s="624"/>
      <c r="E354" s="624"/>
      <c r="F354" s="626" t="str">
        <f t="shared" si="10"/>
        <v/>
      </c>
      <c r="G354" s="626" t="str">
        <f t="shared" si="11"/>
        <v/>
      </c>
    </row>
    <row r="355" customHeight="1" spans="1:7">
      <c r="A355" s="622" t="s">
        <v>1045</v>
      </c>
      <c r="B355" s="623" t="s">
        <v>1046</v>
      </c>
      <c r="C355" s="544"/>
      <c r="D355" s="624"/>
      <c r="E355" s="624"/>
      <c r="F355" s="626" t="str">
        <f t="shared" si="10"/>
        <v/>
      </c>
      <c r="G355" s="626" t="str">
        <f t="shared" si="11"/>
        <v/>
      </c>
    </row>
    <row r="356" customHeight="1" spans="1:7">
      <c r="A356" s="622" t="s">
        <v>1047</v>
      </c>
      <c r="B356" s="628" t="s">
        <v>1048</v>
      </c>
      <c r="C356" s="544"/>
      <c r="D356" s="624"/>
      <c r="E356" s="624"/>
      <c r="F356" s="626" t="str">
        <f t="shared" si="10"/>
        <v/>
      </c>
      <c r="G356" s="626" t="str">
        <f t="shared" si="11"/>
        <v/>
      </c>
    </row>
    <row r="357" customHeight="1" spans="1:7">
      <c r="A357" s="622" t="s">
        <v>1049</v>
      </c>
      <c r="B357" s="627" t="s">
        <v>1050</v>
      </c>
      <c r="C357" s="544"/>
      <c r="D357" s="624"/>
      <c r="E357" s="624"/>
      <c r="F357" s="626" t="str">
        <f t="shared" si="10"/>
        <v/>
      </c>
      <c r="G357" s="626" t="str">
        <f t="shared" si="11"/>
        <v/>
      </c>
    </row>
    <row r="358" customHeight="1" spans="1:7">
      <c r="A358" s="622" t="s">
        <v>1051</v>
      </c>
      <c r="B358" s="623" t="s">
        <v>1052</v>
      </c>
      <c r="C358" s="544"/>
      <c r="D358" s="624"/>
      <c r="E358" s="624"/>
      <c r="F358" s="626" t="str">
        <f t="shared" si="10"/>
        <v/>
      </c>
      <c r="G358" s="626" t="str">
        <f t="shared" si="11"/>
        <v/>
      </c>
    </row>
    <row r="359" customHeight="1" spans="1:7">
      <c r="A359" s="622" t="s">
        <v>1053</v>
      </c>
      <c r="B359" s="623" t="s">
        <v>1054</v>
      </c>
      <c r="C359" s="544"/>
      <c r="D359" s="624"/>
      <c r="E359" s="624"/>
      <c r="F359" s="626" t="str">
        <f t="shared" si="10"/>
        <v/>
      </c>
      <c r="G359" s="626" t="str">
        <f t="shared" si="11"/>
        <v/>
      </c>
    </row>
    <row r="360" customHeight="1" spans="1:7">
      <c r="A360" s="622" t="s">
        <v>1055</v>
      </c>
      <c r="B360" s="627" t="s">
        <v>1056</v>
      </c>
      <c r="C360" s="544"/>
      <c r="D360" s="624"/>
      <c r="E360" s="624"/>
      <c r="F360" s="626" t="str">
        <f t="shared" si="10"/>
        <v/>
      </c>
      <c r="G360" s="626" t="str">
        <f t="shared" si="11"/>
        <v/>
      </c>
    </row>
    <row r="361" customHeight="1" spans="1:7">
      <c r="A361" s="622" t="s">
        <v>1057</v>
      </c>
      <c r="B361" s="623" t="s">
        <v>1058</v>
      </c>
      <c r="C361" s="544"/>
      <c r="D361" s="624"/>
      <c r="E361" s="624"/>
      <c r="F361" s="626" t="str">
        <f t="shared" si="10"/>
        <v/>
      </c>
      <c r="G361" s="626" t="str">
        <f t="shared" si="11"/>
        <v/>
      </c>
    </row>
    <row r="362" customHeight="1" spans="1:7">
      <c r="A362" s="622" t="s">
        <v>1059</v>
      </c>
      <c r="B362" s="628" t="s">
        <v>1060</v>
      </c>
      <c r="C362" s="544"/>
      <c r="D362" s="624"/>
      <c r="E362" s="624"/>
      <c r="F362" s="626" t="str">
        <f t="shared" si="10"/>
        <v/>
      </c>
      <c r="G362" s="626" t="str">
        <f t="shared" si="11"/>
        <v/>
      </c>
    </row>
    <row r="363" customHeight="1" spans="1:7">
      <c r="A363" s="622" t="s">
        <v>1061</v>
      </c>
      <c r="B363" s="623" t="s">
        <v>1062</v>
      </c>
      <c r="C363" s="544"/>
      <c r="D363" s="624"/>
      <c r="E363" s="624"/>
      <c r="F363" s="626" t="str">
        <f t="shared" si="10"/>
        <v/>
      </c>
      <c r="G363" s="626" t="str">
        <f t="shared" si="11"/>
        <v/>
      </c>
    </row>
    <row r="364" customHeight="1" spans="1:7">
      <c r="A364" s="622" t="s">
        <v>1063</v>
      </c>
      <c r="B364" s="623" t="s">
        <v>1064</v>
      </c>
      <c r="C364" s="544"/>
      <c r="D364" s="624"/>
      <c r="E364" s="624"/>
      <c r="F364" s="626" t="str">
        <f t="shared" si="10"/>
        <v/>
      </c>
      <c r="G364" s="626" t="str">
        <f t="shared" si="11"/>
        <v/>
      </c>
    </row>
    <row r="365" customHeight="1" spans="1:7">
      <c r="A365" s="622" t="s">
        <v>1065</v>
      </c>
      <c r="B365" s="627" t="s">
        <v>1066</v>
      </c>
      <c r="C365" s="544"/>
      <c r="D365" s="624"/>
      <c r="E365" s="624"/>
      <c r="F365" s="626" t="str">
        <f t="shared" si="10"/>
        <v/>
      </c>
      <c r="G365" s="626" t="str">
        <f t="shared" si="11"/>
        <v/>
      </c>
    </row>
    <row r="366" customHeight="1" spans="1:7">
      <c r="A366" s="622" t="s">
        <v>1067</v>
      </c>
      <c r="B366" s="627" t="s">
        <v>1068</v>
      </c>
      <c r="C366" s="544"/>
      <c r="D366" s="624"/>
      <c r="E366" s="624"/>
      <c r="F366" s="626" t="str">
        <f t="shared" si="10"/>
        <v/>
      </c>
      <c r="G366" s="626" t="str">
        <f t="shared" si="11"/>
        <v/>
      </c>
    </row>
    <row r="367" customHeight="1" spans="1:7">
      <c r="A367" s="622" t="s">
        <v>1069</v>
      </c>
      <c r="B367" s="627" t="s">
        <v>1070</v>
      </c>
      <c r="C367" s="544"/>
      <c r="D367" s="624"/>
      <c r="E367" s="624"/>
      <c r="F367" s="626" t="str">
        <f t="shared" si="10"/>
        <v/>
      </c>
      <c r="G367" s="626" t="str">
        <f t="shared" si="11"/>
        <v/>
      </c>
    </row>
    <row r="368" customHeight="1" spans="1:7">
      <c r="A368" s="622" t="s">
        <v>1071</v>
      </c>
      <c r="B368" s="623" t="s">
        <v>1072</v>
      </c>
      <c r="C368" s="544">
        <v>42</v>
      </c>
      <c r="D368" s="624">
        <v>40</v>
      </c>
      <c r="E368" s="624">
        <v>39</v>
      </c>
      <c r="F368" s="626">
        <f t="shared" si="10"/>
        <v>0.928571428571429</v>
      </c>
      <c r="G368" s="626">
        <f t="shared" si="11"/>
        <v>0.975</v>
      </c>
    </row>
    <row r="369" customHeight="1" spans="1:7">
      <c r="A369" s="622" t="s">
        <v>1073</v>
      </c>
      <c r="B369" s="623" t="s">
        <v>1074</v>
      </c>
      <c r="C369" s="544">
        <v>205</v>
      </c>
      <c r="D369" s="624">
        <v>224</v>
      </c>
      <c r="E369" s="624">
        <v>194</v>
      </c>
      <c r="F369" s="626">
        <f t="shared" si="10"/>
        <v>0.946341463414634</v>
      </c>
      <c r="G369" s="626">
        <f t="shared" si="11"/>
        <v>0.866071428571429</v>
      </c>
    </row>
    <row r="370" customHeight="1" spans="1:7">
      <c r="A370" s="622" t="s">
        <v>1075</v>
      </c>
      <c r="B370" s="623" t="s">
        <v>1076</v>
      </c>
      <c r="C370" s="544"/>
      <c r="D370" s="624"/>
      <c r="E370" s="624"/>
      <c r="F370" s="626" t="str">
        <f t="shared" si="10"/>
        <v/>
      </c>
      <c r="G370" s="626" t="str">
        <f t="shared" si="11"/>
        <v/>
      </c>
    </row>
    <row r="371" customHeight="1" spans="1:7">
      <c r="A371" s="622" t="s">
        <v>1077</v>
      </c>
      <c r="B371" s="627" t="s">
        <v>1078</v>
      </c>
      <c r="C371" s="544"/>
      <c r="D371" s="624"/>
      <c r="E371" s="624"/>
      <c r="F371" s="626" t="str">
        <f t="shared" si="10"/>
        <v/>
      </c>
      <c r="G371" s="626" t="str">
        <f t="shared" si="11"/>
        <v/>
      </c>
    </row>
    <row r="372" customHeight="1" spans="1:7">
      <c r="A372" s="622" t="s">
        <v>1079</v>
      </c>
      <c r="B372" s="627" t="s">
        <v>1080</v>
      </c>
      <c r="C372" s="544"/>
      <c r="D372" s="624"/>
      <c r="E372" s="624"/>
      <c r="F372" s="626" t="str">
        <f t="shared" si="10"/>
        <v/>
      </c>
      <c r="G372" s="626" t="str">
        <f t="shared" si="11"/>
        <v/>
      </c>
    </row>
    <row r="373" customHeight="1" spans="1:7">
      <c r="A373" s="622" t="s">
        <v>1081</v>
      </c>
      <c r="B373" s="628" t="s">
        <v>1082</v>
      </c>
      <c r="C373" s="544"/>
      <c r="D373" s="624"/>
      <c r="E373" s="624"/>
      <c r="F373" s="626" t="str">
        <f t="shared" si="10"/>
        <v/>
      </c>
      <c r="G373" s="626" t="str">
        <f t="shared" si="11"/>
        <v/>
      </c>
    </row>
    <row r="374" customHeight="1" spans="1:7">
      <c r="A374" s="622" t="s">
        <v>1083</v>
      </c>
      <c r="B374" s="623" t="s">
        <v>1084</v>
      </c>
      <c r="C374" s="544"/>
      <c r="D374" s="624"/>
      <c r="E374" s="624"/>
      <c r="F374" s="626" t="str">
        <f t="shared" si="10"/>
        <v/>
      </c>
      <c r="G374" s="626" t="str">
        <f t="shared" si="11"/>
        <v/>
      </c>
    </row>
    <row r="375" customHeight="1" spans="1:7">
      <c r="A375" s="622" t="s">
        <v>1085</v>
      </c>
      <c r="B375" s="623" t="s">
        <v>1086</v>
      </c>
      <c r="C375" s="544"/>
      <c r="D375" s="624"/>
      <c r="E375" s="624"/>
      <c r="F375" s="626" t="str">
        <f t="shared" si="10"/>
        <v/>
      </c>
      <c r="G375" s="626" t="str">
        <f t="shared" si="11"/>
        <v/>
      </c>
    </row>
    <row r="376" customHeight="1" spans="1:7">
      <c r="A376" s="622" t="s">
        <v>1087</v>
      </c>
      <c r="B376" s="627" t="s">
        <v>1088</v>
      </c>
      <c r="C376" s="544"/>
      <c r="D376" s="624"/>
      <c r="E376" s="624"/>
      <c r="F376" s="626" t="str">
        <f t="shared" si="10"/>
        <v/>
      </c>
      <c r="G376" s="626" t="str">
        <f t="shared" si="11"/>
        <v/>
      </c>
    </row>
    <row r="377" customHeight="1" spans="1:7">
      <c r="A377" s="622" t="s">
        <v>1089</v>
      </c>
      <c r="B377" s="627" t="s">
        <v>1090</v>
      </c>
      <c r="C377" s="544"/>
      <c r="D377" s="624"/>
      <c r="E377" s="624"/>
      <c r="F377" s="626" t="str">
        <f t="shared" si="10"/>
        <v/>
      </c>
      <c r="G377" s="626" t="str">
        <f t="shared" si="11"/>
        <v/>
      </c>
    </row>
    <row r="378" customHeight="1" spans="1:7">
      <c r="A378" s="622" t="s">
        <v>1091</v>
      </c>
      <c r="B378" s="627" t="s">
        <v>1092</v>
      </c>
      <c r="C378" s="544">
        <v>830</v>
      </c>
      <c r="D378" s="624">
        <v>1051</v>
      </c>
      <c r="E378" s="624">
        <v>1053</v>
      </c>
      <c r="F378" s="626">
        <f t="shared" si="10"/>
        <v>1.26867469879518</v>
      </c>
      <c r="G378" s="626">
        <f t="shared" si="11"/>
        <v>1.00190294957184</v>
      </c>
    </row>
    <row r="379" customHeight="1" spans="1:7">
      <c r="A379" s="622" t="s">
        <v>1093</v>
      </c>
      <c r="B379" s="623" t="s">
        <v>229</v>
      </c>
      <c r="C379" s="544"/>
      <c r="D379" s="624"/>
      <c r="E379" s="624"/>
      <c r="F379" s="626" t="str">
        <f t="shared" si="10"/>
        <v/>
      </c>
      <c r="G379" s="626" t="str">
        <f t="shared" si="11"/>
        <v/>
      </c>
    </row>
    <row r="380" customHeight="1" spans="1:7">
      <c r="A380" s="622" t="s">
        <v>1094</v>
      </c>
      <c r="B380" s="627" t="s">
        <v>524</v>
      </c>
      <c r="C380" s="544">
        <v>180</v>
      </c>
      <c r="D380" s="624">
        <v>192</v>
      </c>
      <c r="E380" s="624">
        <v>196</v>
      </c>
      <c r="F380" s="626">
        <f t="shared" si="10"/>
        <v>1.08888888888889</v>
      </c>
      <c r="G380" s="626">
        <f t="shared" si="11"/>
        <v>1.02083333333333</v>
      </c>
    </row>
    <row r="381" customHeight="1" spans="1:7">
      <c r="A381" s="622" t="s">
        <v>1095</v>
      </c>
      <c r="B381" s="627" t="s">
        <v>526</v>
      </c>
      <c r="C381" s="544"/>
      <c r="D381" s="624"/>
      <c r="E381" s="624">
        <v>48</v>
      </c>
      <c r="F381" s="626" t="str">
        <f t="shared" si="10"/>
        <v/>
      </c>
      <c r="G381" s="626" t="str">
        <f t="shared" si="11"/>
        <v/>
      </c>
    </row>
    <row r="382" customHeight="1" spans="1:7">
      <c r="A382" s="622" t="s">
        <v>1096</v>
      </c>
      <c r="B382" s="627" t="s">
        <v>528</v>
      </c>
      <c r="C382" s="544"/>
      <c r="D382" s="624"/>
      <c r="E382" s="624"/>
      <c r="F382" s="626" t="str">
        <f t="shared" si="10"/>
        <v/>
      </c>
      <c r="G382" s="626" t="str">
        <f t="shared" si="11"/>
        <v/>
      </c>
    </row>
    <row r="383" customHeight="1" spans="1:7">
      <c r="A383" s="622" t="s">
        <v>1097</v>
      </c>
      <c r="B383" s="627" t="s">
        <v>1098</v>
      </c>
      <c r="C383" s="544"/>
      <c r="D383" s="624"/>
      <c r="E383" s="624"/>
      <c r="F383" s="626" t="str">
        <f t="shared" si="10"/>
        <v/>
      </c>
      <c r="G383" s="626" t="str">
        <f t="shared" si="11"/>
        <v/>
      </c>
    </row>
    <row r="384" customHeight="1" spans="1:7">
      <c r="A384" s="622" t="s">
        <v>1099</v>
      </c>
      <c r="B384" s="623" t="s">
        <v>1100</v>
      </c>
      <c r="C384" s="544"/>
      <c r="D384" s="624"/>
      <c r="E384" s="624"/>
      <c r="F384" s="626" t="str">
        <f t="shared" si="10"/>
        <v/>
      </c>
      <c r="G384" s="626" t="str">
        <f t="shared" si="11"/>
        <v/>
      </c>
    </row>
    <row r="385" customHeight="1" spans="1:7">
      <c r="A385" s="622" t="s">
        <v>1101</v>
      </c>
      <c r="B385" s="627" t="s">
        <v>1102</v>
      </c>
      <c r="C385" s="544"/>
      <c r="D385" s="624"/>
      <c r="E385" s="624"/>
      <c r="F385" s="626" t="str">
        <f t="shared" si="10"/>
        <v/>
      </c>
      <c r="G385" s="626" t="str">
        <f t="shared" si="11"/>
        <v/>
      </c>
    </row>
    <row r="386" customHeight="1" spans="1:7">
      <c r="A386" s="622" t="s">
        <v>1103</v>
      </c>
      <c r="B386" s="627" t="s">
        <v>1104</v>
      </c>
      <c r="C386" s="544"/>
      <c r="D386" s="624"/>
      <c r="E386" s="624"/>
      <c r="F386" s="626" t="str">
        <f t="shared" si="10"/>
        <v/>
      </c>
      <c r="G386" s="626" t="str">
        <f t="shared" si="11"/>
        <v/>
      </c>
    </row>
    <row r="387" customHeight="1" spans="1:7">
      <c r="A387" s="622" t="s">
        <v>1105</v>
      </c>
      <c r="B387" s="627" t="s">
        <v>1106</v>
      </c>
      <c r="C387" s="544"/>
      <c r="D387" s="624"/>
      <c r="E387" s="624"/>
      <c r="F387" s="626" t="str">
        <f t="shared" si="10"/>
        <v/>
      </c>
      <c r="G387" s="626" t="str">
        <f t="shared" si="11"/>
        <v/>
      </c>
    </row>
    <row r="388" customHeight="1" spans="1:7">
      <c r="A388" s="622" t="s">
        <v>1107</v>
      </c>
      <c r="B388" s="623" t="s">
        <v>1108</v>
      </c>
      <c r="C388" s="544"/>
      <c r="D388" s="624"/>
      <c r="E388" s="624"/>
      <c r="F388" s="626" t="str">
        <f t="shared" si="10"/>
        <v/>
      </c>
      <c r="G388" s="626" t="str">
        <f t="shared" si="11"/>
        <v/>
      </c>
    </row>
    <row r="389" customHeight="1" spans="1:7">
      <c r="A389" s="622" t="s">
        <v>1109</v>
      </c>
      <c r="B389" s="623" t="s">
        <v>1110</v>
      </c>
      <c r="C389" s="544"/>
      <c r="D389" s="624"/>
      <c r="E389" s="624"/>
      <c r="F389" s="626" t="str">
        <f t="shared" si="10"/>
        <v/>
      </c>
      <c r="G389" s="626" t="str">
        <f t="shared" si="11"/>
        <v/>
      </c>
    </row>
    <row r="390" customHeight="1" spans="1:7">
      <c r="A390" s="622" t="s">
        <v>1111</v>
      </c>
      <c r="B390" s="623" t="s">
        <v>1112</v>
      </c>
      <c r="C390" s="544"/>
      <c r="D390" s="624"/>
      <c r="E390" s="624"/>
      <c r="F390" s="626" t="str">
        <f t="shared" ref="F390:F453" si="12">IFERROR($E390/C390,"")</f>
        <v/>
      </c>
      <c r="G390" s="626" t="str">
        <f t="shared" ref="G390:G453" si="13">IFERROR($E390/D390,"")</f>
        <v/>
      </c>
    </row>
    <row r="391" customHeight="1" spans="1:7">
      <c r="A391" s="622" t="s">
        <v>1113</v>
      </c>
      <c r="B391" s="627" t="s">
        <v>1114</v>
      </c>
      <c r="C391" s="544"/>
      <c r="D391" s="624"/>
      <c r="E391" s="624"/>
      <c r="F391" s="626" t="str">
        <f t="shared" si="12"/>
        <v/>
      </c>
      <c r="G391" s="626" t="str">
        <f t="shared" si="13"/>
        <v/>
      </c>
    </row>
    <row r="392" customHeight="1" spans="1:7">
      <c r="A392" s="622" t="s">
        <v>1115</v>
      </c>
      <c r="B392" s="627" t="s">
        <v>1100</v>
      </c>
      <c r="C392" s="544"/>
      <c r="D392" s="624"/>
      <c r="E392" s="624"/>
      <c r="F392" s="626" t="str">
        <f t="shared" si="12"/>
        <v/>
      </c>
      <c r="G392" s="626" t="str">
        <f t="shared" si="13"/>
        <v/>
      </c>
    </row>
    <row r="393" customHeight="1" spans="1:7">
      <c r="A393" s="622" t="s">
        <v>1116</v>
      </c>
      <c r="B393" s="628" t="s">
        <v>1117</v>
      </c>
      <c r="C393" s="544"/>
      <c r="D393" s="624"/>
      <c r="E393" s="624"/>
      <c r="F393" s="626" t="str">
        <f t="shared" si="12"/>
        <v/>
      </c>
      <c r="G393" s="626" t="str">
        <f t="shared" si="13"/>
        <v/>
      </c>
    </row>
    <row r="394" customHeight="1" spans="1:7">
      <c r="A394" s="622" t="s">
        <v>1118</v>
      </c>
      <c r="B394" s="627" t="s">
        <v>1119</v>
      </c>
      <c r="C394" s="544"/>
      <c r="D394" s="624"/>
      <c r="E394" s="624"/>
      <c r="F394" s="626" t="str">
        <f t="shared" si="12"/>
        <v/>
      </c>
      <c r="G394" s="626" t="str">
        <f t="shared" si="13"/>
        <v/>
      </c>
    </row>
    <row r="395" customHeight="1" spans="1:7">
      <c r="A395" s="622" t="s">
        <v>1120</v>
      </c>
      <c r="B395" s="627" t="s">
        <v>1121</v>
      </c>
      <c r="C395" s="544"/>
      <c r="D395" s="624"/>
      <c r="E395" s="624"/>
      <c r="F395" s="626" t="str">
        <f t="shared" si="12"/>
        <v/>
      </c>
      <c r="G395" s="626" t="str">
        <f t="shared" si="13"/>
        <v/>
      </c>
    </row>
    <row r="396" customHeight="1" spans="1:7">
      <c r="A396" s="622" t="s">
        <v>1122</v>
      </c>
      <c r="B396" s="627" t="s">
        <v>1123</v>
      </c>
      <c r="C396" s="544"/>
      <c r="D396" s="624"/>
      <c r="E396" s="624"/>
      <c r="F396" s="626" t="str">
        <f t="shared" si="12"/>
        <v/>
      </c>
      <c r="G396" s="626" t="str">
        <f t="shared" si="13"/>
        <v/>
      </c>
    </row>
    <row r="397" customHeight="1" spans="1:7">
      <c r="A397" s="622" t="s">
        <v>1124</v>
      </c>
      <c r="B397" s="623" t="s">
        <v>1100</v>
      </c>
      <c r="C397" s="544"/>
      <c r="D397" s="624"/>
      <c r="E397" s="624"/>
      <c r="F397" s="626" t="str">
        <f t="shared" si="12"/>
        <v/>
      </c>
      <c r="G397" s="626" t="str">
        <f t="shared" si="13"/>
        <v/>
      </c>
    </row>
    <row r="398" customHeight="1" spans="1:7">
      <c r="A398" s="622" t="s">
        <v>1125</v>
      </c>
      <c r="B398" s="627" t="s">
        <v>1126</v>
      </c>
      <c r="C398" s="544"/>
      <c r="D398" s="624"/>
      <c r="E398" s="624"/>
      <c r="F398" s="626" t="str">
        <f t="shared" si="12"/>
        <v/>
      </c>
      <c r="G398" s="626" t="str">
        <f t="shared" si="13"/>
        <v/>
      </c>
    </row>
    <row r="399" customHeight="1" spans="1:7">
      <c r="A399" s="622" t="s">
        <v>1127</v>
      </c>
      <c r="B399" s="627" t="s">
        <v>1128</v>
      </c>
      <c r="C399" s="544"/>
      <c r="D399" s="624"/>
      <c r="E399" s="624"/>
      <c r="F399" s="626" t="str">
        <f t="shared" si="12"/>
        <v/>
      </c>
      <c r="G399" s="626" t="str">
        <f t="shared" si="13"/>
        <v/>
      </c>
    </row>
    <row r="400" customHeight="1" spans="1:7">
      <c r="A400" s="622" t="s">
        <v>1129</v>
      </c>
      <c r="B400" s="627" t="s">
        <v>1130</v>
      </c>
      <c r="C400" s="544"/>
      <c r="D400" s="624">
        <v>9</v>
      </c>
      <c r="E400" s="624"/>
      <c r="F400" s="626" t="str">
        <f t="shared" si="12"/>
        <v/>
      </c>
      <c r="G400" s="626">
        <f t="shared" si="13"/>
        <v>0</v>
      </c>
    </row>
    <row r="401" customHeight="1" spans="1:7">
      <c r="A401" s="622" t="s">
        <v>1131</v>
      </c>
      <c r="B401" s="628" t="s">
        <v>1100</v>
      </c>
      <c r="C401" s="544"/>
      <c r="D401" s="624"/>
      <c r="E401" s="624"/>
      <c r="F401" s="626" t="str">
        <f t="shared" si="12"/>
        <v/>
      </c>
      <c r="G401" s="626" t="str">
        <f t="shared" si="13"/>
        <v/>
      </c>
    </row>
    <row r="402" customHeight="1" spans="1:7">
      <c r="A402" s="622" t="s">
        <v>1132</v>
      </c>
      <c r="B402" s="628" t="s">
        <v>1133</v>
      </c>
      <c r="C402" s="544"/>
      <c r="D402" s="624"/>
      <c r="E402" s="624"/>
      <c r="F402" s="626" t="str">
        <f t="shared" si="12"/>
        <v/>
      </c>
      <c r="G402" s="626" t="str">
        <f t="shared" si="13"/>
        <v/>
      </c>
    </row>
    <row r="403" customHeight="1" spans="1:7">
      <c r="A403" s="622" t="s">
        <v>1134</v>
      </c>
      <c r="B403" s="628" t="s">
        <v>1135</v>
      </c>
      <c r="C403" s="544"/>
      <c r="D403" s="624">
        <v>573</v>
      </c>
      <c r="E403" s="624">
        <v>94</v>
      </c>
      <c r="F403" s="626" t="str">
        <f t="shared" si="12"/>
        <v/>
      </c>
      <c r="G403" s="626">
        <f t="shared" si="13"/>
        <v>0.164048865619546</v>
      </c>
    </row>
    <row r="404" customHeight="1" spans="1:7">
      <c r="A404" s="622" t="s">
        <v>1136</v>
      </c>
      <c r="B404" s="628" t="s">
        <v>1137</v>
      </c>
      <c r="C404" s="544">
        <v>440</v>
      </c>
      <c r="D404" s="624">
        <v>145</v>
      </c>
      <c r="E404" s="624">
        <v>870</v>
      </c>
      <c r="F404" s="626">
        <f t="shared" si="12"/>
        <v>1.97727272727273</v>
      </c>
      <c r="G404" s="626">
        <f t="shared" si="13"/>
        <v>6</v>
      </c>
    </row>
    <row r="405" customHeight="1" spans="1:7">
      <c r="A405" s="622" t="s">
        <v>1138</v>
      </c>
      <c r="B405" s="628" t="s">
        <v>1139</v>
      </c>
      <c r="C405" s="544"/>
      <c r="D405" s="624"/>
      <c r="E405" s="624"/>
      <c r="F405" s="626" t="str">
        <f t="shared" si="12"/>
        <v/>
      </c>
      <c r="G405" s="626" t="str">
        <f t="shared" si="13"/>
        <v/>
      </c>
    </row>
    <row r="406" customHeight="1" spans="1:7">
      <c r="A406" s="622" t="s">
        <v>1140</v>
      </c>
      <c r="B406" s="628" t="s">
        <v>1141</v>
      </c>
      <c r="C406" s="544"/>
      <c r="D406" s="624"/>
      <c r="E406" s="624"/>
      <c r="F406" s="626" t="str">
        <f t="shared" si="12"/>
        <v/>
      </c>
      <c r="G406" s="626" t="str">
        <f t="shared" si="13"/>
        <v/>
      </c>
    </row>
    <row r="407" customHeight="1" spans="1:7">
      <c r="A407" s="622" t="s">
        <v>1142</v>
      </c>
      <c r="B407" s="628" t="s">
        <v>1143</v>
      </c>
      <c r="C407" s="544"/>
      <c r="D407" s="624"/>
      <c r="E407" s="624"/>
      <c r="F407" s="626" t="str">
        <f t="shared" si="12"/>
        <v/>
      </c>
      <c r="G407" s="626" t="str">
        <f t="shared" si="13"/>
        <v/>
      </c>
    </row>
    <row r="408" customHeight="1" spans="1:7">
      <c r="A408" s="622" t="s">
        <v>1144</v>
      </c>
      <c r="B408" s="628" t="s">
        <v>1145</v>
      </c>
      <c r="C408" s="544"/>
      <c r="D408" s="624"/>
      <c r="E408" s="624"/>
      <c r="F408" s="626" t="str">
        <f t="shared" si="12"/>
        <v/>
      </c>
      <c r="G408" s="626" t="str">
        <f t="shared" si="13"/>
        <v/>
      </c>
    </row>
    <row r="409" customHeight="1" spans="1:7">
      <c r="A409" s="622" t="s">
        <v>1146</v>
      </c>
      <c r="B409" s="628" t="s">
        <v>1100</v>
      </c>
      <c r="C409" s="544">
        <v>136</v>
      </c>
      <c r="D409" s="624">
        <v>148</v>
      </c>
      <c r="E409" s="624">
        <v>140</v>
      </c>
      <c r="F409" s="626">
        <f t="shared" si="12"/>
        <v>1.02941176470588</v>
      </c>
      <c r="G409" s="626">
        <f t="shared" si="13"/>
        <v>0.945945945945946</v>
      </c>
    </row>
    <row r="410" customHeight="1" spans="1:7">
      <c r="A410" s="622" t="s">
        <v>1147</v>
      </c>
      <c r="B410" s="628" t="s">
        <v>1148</v>
      </c>
      <c r="C410" s="544"/>
      <c r="D410" s="624">
        <v>10</v>
      </c>
      <c r="E410" s="624"/>
      <c r="F410" s="626" t="str">
        <f t="shared" si="12"/>
        <v/>
      </c>
      <c r="G410" s="626">
        <f t="shared" si="13"/>
        <v>0</v>
      </c>
    </row>
    <row r="411" customHeight="1" spans="1:7">
      <c r="A411" s="622" t="s">
        <v>1149</v>
      </c>
      <c r="B411" s="628" t="s">
        <v>1150</v>
      </c>
      <c r="C411" s="544"/>
      <c r="D411" s="624"/>
      <c r="E411" s="624"/>
      <c r="F411" s="626" t="str">
        <f t="shared" si="12"/>
        <v/>
      </c>
      <c r="G411" s="626" t="str">
        <f t="shared" si="13"/>
        <v/>
      </c>
    </row>
    <row r="412" customHeight="1" spans="1:7">
      <c r="A412" s="622" t="s">
        <v>1151</v>
      </c>
      <c r="B412" s="628" t="s">
        <v>1152</v>
      </c>
      <c r="C412" s="544"/>
      <c r="D412" s="624"/>
      <c r="E412" s="624"/>
      <c r="F412" s="626" t="str">
        <f t="shared" si="12"/>
        <v/>
      </c>
      <c r="G412" s="626" t="str">
        <f t="shared" si="13"/>
        <v/>
      </c>
    </row>
    <row r="413" customHeight="1" spans="1:7">
      <c r="A413" s="622" t="s">
        <v>1153</v>
      </c>
      <c r="B413" s="628" t="s">
        <v>1154</v>
      </c>
      <c r="C413" s="544"/>
      <c r="D413" s="624">
        <v>2407</v>
      </c>
      <c r="E413" s="624">
        <v>41</v>
      </c>
      <c r="F413" s="626" t="str">
        <f t="shared" si="12"/>
        <v/>
      </c>
      <c r="G413" s="626">
        <f t="shared" si="13"/>
        <v>0.0170336518487744</v>
      </c>
    </row>
    <row r="414" customHeight="1" spans="1:7">
      <c r="A414" s="622" t="s">
        <v>1155</v>
      </c>
      <c r="B414" s="628" t="s">
        <v>1156</v>
      </c>
      <c r="C414" s="544"/>
      <c r="D414" s="624">
        <v>86</v>
      </c>
      <c r="E414" s="624"/>
      <c r="F414" s="626" t="str">
        <f t="shared" si="12"/>
        <v/>
      </c>
      <c r="G414" s="626">
        <f t="shared" si="13"/>
        <v>0</v>
      </c>
    </row>
    <row r="415" customHeight="1" spans="1:7">
      <c r="A415" s="622" t="s">
        <v>1157</v>
      </c>
      <c r="B415" s="628" t="s">
        <v>1158</v>
      </c>
      <c r="C415" s="544"/>
      <c r="D415" s="624"/>
      <c r="E415" s="624"/>
      <c r="F415" s="626" t="str">
        <f t="shared" si="12"/>
        <v/>
      </c>
      <c r="G415" s="626" t="str">
        <f t="shared" si="13"/>
        <v/>
      </c>
    </row>
    <row r="416" customHeight="1" spans="1:7">
      <c r="A416" s="622" t="s">
        <v>1159</v>
      </c>
      <c r="B416" s="628" t="s">
        <v>1160</v>
      </c>
      <c r="C416" s="544"/>
      <c r="D416" s="624"/>
      <c r="E416" s="624"/>
      <c r="F416" s="626" t="str">
        <f t="shared" si="12"/>
        <v/>
      </c>
      <c r="G416" s="626" t="str">
        <f t="shared" si="13"/>
        <v/>
      </c>
    </row>
    <row r="417" customHeight="1" spans="1:7">
      <c r="A417" s="622" t="s">
        <v>1161</v>
      </c>
      <c r="B417" s="628" t="s">
        <v>1162</v>
      </c>
      <c r="C417" s="544"/>
      <c r="D417" s="624"/>
      <c r="E417" s="624"/>
      <c r="F417" s="626" t="str">
        <f t="shared" si="12"/>
        <v/>
      </c>
      <c r="G417" s="626" t="str">
        <f t="shared" si="13"/>
        <v/>
      </c>
    </row>
    <row r="418" customHeight="1" spans="1:7">
      <c r="A418" s="622" t="s">
        <v>1163</v>
      </c>
      <c r="B418" s="628" t="s">
        <v>1164</v>
      </c>
      <c r="C418" s="544"/>
      <c r="D418" s="624"/>
      <c r="E418" s="624"/>
      <c r="F418" s="626" t="str">
        <f t="shared" si="12"/>
        <v/>
      </c>
      <c r="G418" s="626" t="str">
        <f t="shared" si="13"/>
        <v/>
      </c>
    </row>
    <row r="419" customHeight="1" spans="1:7">
      <c r="A419" s="622" t="s">
        <v>1165</v>
      </c>
      <c r="B419" s="628" t="s">
        <v>1166</v>
      </c>
      <c r="C419" s="544"/>
      <c r="D419" s="624"/>
      <c r="E419" s="624"/>
      <c r="F419" s="626" t="str">
        <f t="shared" si="12"/>
        <v/>
      </c>
      <c r="G419" s="626" t="str">
        <f t="shared" si="13"/>
        <v/>
      </c>
    </row>
    <row r="420" customHeight="1" spans="1:7">
      <c r="A420" s="622" t="s">
        <v>1167</v>
      </c>
      <c r="B420" s="628" t="s">
        <v>1168</v>
      </c>
      <c r="C420" s="544"/>
      <c r="D420" s="624"/>
      <c r="E420" s="624"/>
      <c r="F420" s="626" t="str">
        <f t="shared" si="12"/>
        <v/>
      </c>
      <c r="G420" s="626" t="str">
        <f t="shared" si="13"/>
        <v/>
      </c>
    </row>
    <row r="421" customHeight="1" spans="1:7">
      <c r="A421" s="622" t="s">
        <v>1169</v>
      </c>
      <c r="B421" s="628" t="s">
        <v>1170</v>
      </c>
      <c r="C421" s="544"/>
      <c r="D421" s="624"/>
      <c r="E421" s="624"/>
      <c r="F421" s="626" t="str">
        <f t="shared" si="12"/>
        <v/>
      </c>
      <c r="G421" s="626" t="str">
        <f t="shared" si="13"/>
        <v/>
      </c>
    </row>
    <row r="422" customHeight="1" spans="1:7">
      <c r="A422" s="622" t="s">
        <v>1171</v>
      </c>
      <c r="B422" s="628" t="s">
        <v>1172</v>
      </c>
      <c r="C422" s="544"/>
      <c r="D422" s="624"/>
      <c r="E422" s="624"/>
      <c r="F422" s="626" t="str">
        <f t="shared" si="12"/>
        <v/>
      </c>
      <c r="G422" s="626" t="str">
        <f t="shared" si="13"/>
        <v/>
      </c>
    </row>
    <row r="423" customHeight="1" spans="1:7">
      <c r="A423" s="622" t="s">
        <v>1173</v>
      </c>
      <c r="B423" s="628" t="s">
        <v>1174</v>
      </c>
      <c r="C423" s="544"/>
      <c r="D423" s="624"/>
      <c r="E423" s="624"/>
      <c r="F423" s="626" t="str">
        <f t="shared" si="12"/>
        <v/>
      </c>
      <c r="G423" s="626" t="str">
        <f t="shared" si="13"/>
        <v/>
      </c>
    </row>
    <row r="424" customHeight="1" spans="1:7">
      <c r="A424" s="622" t="s">
        <v>1175</v>
      </c>
      <c r="B424" s="628" t="s">
        <v>251</v>
      </c>
      <c r="C424" s="544"/>
      <c r="D424" s="624">
        <v>31</v>
      </c>
      <c r="E424" s="624">
        <v>1663</v>
      </c>
      <c r="F424" s="626" t="str">
        <f t="shared" si="12"/>
        <v/>
      </c>
      <c r="G424" s="626">
        <f t="shared" si="13"/>
        <v>53.6451612903226</v>
      </c>
    </row>
    <row r="425" customHeight="1" spans="1:7">
      <c r="A425" s="622" t="s">
        <v>1176</v>
      </c>
      <c r="B425" s="628" t="s">
        <v>524</v>
      </c>
      <c r="C425" s="544">
        <v>634</v>
      </c>
      <c r="D425" s="624">
        <v>690</v>
      </c>
      <c r="E425" s="624">
        <v>718</v>
      </c>
      <c r="F425" s="626">
        <f t="shared" si="12"/>
        <v>1.13249211356467</v>
      </c>
      <c r="G425" s="626">
        <f t="shared" si="13"/>
        <v>1.04057971014493</v>
      </c>
    </row>
    <row r="426" customHeight="1" spans="1:7">
      <c r="A426" s="622" t="s">
        <v>1177</v>
      </c>
      <c r="B426" s="628" t="s">
        <v>526</v>
      </c>
      <c r="C426" s="544"/>
      <c r="D426" s="624"/>
      <c r="E426" s="624"/>
      <c r="F426" s="626" t="str">
        <f t="shared" si="12"/>
        <v/>
      </c>
      <c r="G426" s="626" t="str">
        <f t="shared" si="13"/>
        <v/>
      </c>
    </row>
    <row r="427" customHeight="1" spans="1:7">
      <c r="A427" s="622" t="s">
        <v>1178</v>
      </c>
      <c r="B427" s="628" t="s">
        <v>528</v>
      </c>
      <c r="C427" s="544"/>
      <c r="D427" s="624"/>
      <c r="E427" s="624"/>
      <c r="F427" s="626" t="str">
        <f t="shared" si="12"/>
        <v/>
      </c>
      <c r="G427" s="626" t="str">
        <f t="shared" si="13"/>
        <v/>
      </c>
    </row>
    <row r="428" customHeight="1" spans="1:7">
      <c r="A428" s="622" t="s">
        <v>1179</v>
      </c>
      <c r="B428" s="628" t="s">
        <v>1180</v>
      </c>
      <c r="C428" s="544">
        <v>92</v>
      </c>
      <c r="D428" s="624">
        <v>124</v>
      </c>
      <c r="E428" s="624">
        <v>109</v>
      </c>
      <c r="F428" s="626">
        <f t="shared" si="12"/>
        <v>1.18478260869565</v>
      </c>
      <c r="G428" s="626">
        <f t="shared" si="13"/>
        <v>0.879032258064516</v>
      </c>
    </row>
    <row r="429" customHeight="1" spans="1:7">
      <c r="A429" s="622" t="s">
        <v>1181</v>
      </c>
      <c r="B429" s="628" t="s">
        <v>1182</v>
      </c>
      <c r="C429" s="544"/>
      <c r="D429" s="624"/>
      <c r="E429" s="624"/>
      <c r="F429" s="626" t="str">
        <f t="shared" si="12"/>
        <v/>
      </c>
      <c r="G429" s="626" t="str">
        <f t="shared" si="13"/>
        <v/>
      </c>
    </row>
    <row r="430" customHeight="1" spans="1:7">
      <c r="A430" s="622" t="s">
        <v>1183</v>
      </c>
      <c r="B430" s="628" t="s">
        <v>1184</v>
      </c>
      <c r="C430" s="544"/>
      <c r="D430" s="624"/>
      <c r="E430" s="624"/>
      <c r="F430" s="626" t="str">
        <f t="shared" si="12"/>
        <v/>
      </c>
      <c r="G430" s="626" t="str">
        <f t="shared" si="13"/>
        <v/>
      </c>
    </row>
    <row r="431" customHeight="1" spans="1:7">
      <c r="A431" s="622" t="s">
        <v>1185</v>
      </c>
      <c r="B431" s="628" t="s">
        <v>1186</v>
      </c>
      <c r="C431" s="544"/>
      <c r="D431" s="624">
        <v>62</v>
      </c>
      <c r="E431" s="624"/>
      <c r="F431" s="626" t="str">
        <f t="shared" si="12"/>
        <v/>
      </c>
      <c r="G431" s="626">
        <f t="shared" si="13"/>
        <v>0</v>
      </c>
    </row>
    <row r="432" customHeight="1" spans="1:7">
      <c r="A432" s="622" t="s">
        <v>1187</v>
      </c>
      <c r="B432" s="628" t="s">
        <v>1188</v>
      </c>
      <c r="C432" s="544"/>
      <c r="D432" s="624">
        <v>92</v>
      </c>
      <c r="E432" s="624">
        <v>30</v>
      </c>
      <c r="F432" s="626" t="str">
        <f t="shared" si="12"/>
        <v/>
      </c>
      <c r="G432" s="626">
        <f t="shared" si="13"/>
        <v>0.326086956521739</v>
      </c>
    </row>
    <row r="433" customHeight="1" spans="1:7">
      <c r="A433" s="622" t="s">
        <v>1189</v>
      </c>
      <c r="B433" s="628" t="s">
        <v>1190</v>
      </c>
      <c r="C433" s="544">
        <v>330</v>
      </c>
      <c r="D433" s="624">
        <v>335</v>
      </c>
      <c r="E433" s="624">
        <v>645</v>
      </c>
      <c r="F433" s="626">
        <f t="shared" si="12"/>
        <v>1.95454545454545</v>
      </c>
      <c r="G433" s="626">
        <f t="shared" si="13"/>
        <v>1.92537313432836</v>
      </c>
    </row>
    <row r="434" customHeight="1" spans="1:7">
      <c r="A434" s="622" t="s">
        <v>1191</v>
      </c>
      <c r="B434" s="628" t="s">
        <v>1192</v>
      </c>
      <c r="C434" s="544"/>
      <c r="D434" s="624"/>
      <c r="E434" s="624"/>
      <c r="F434" s="626" t="str">
        <f t="shared" si="12"/>
        <v/>
      </c>
      <c r="G434" s="626" t="str">
        <f t="shared" si="13"/>
        <v/>
      </c>
    </row>
    <row r="435" customHeight="1" spans="1:7">
      <c r="A435" s="622" t="s">
        <v>1193</v>
      </c>
      <c r="B435" s="628" t="s">
        <v>1194</v>
      </c>
      <c r="C435" s="544"/>
      <c r="D435" s="624">
        <v>3</v>
      </c>
      <c r="E435" s="624"/>
      <c r="F435" s="626" t="str">
        <f t="shared" si="12"/>
        <v/>
      </c>
      <c r="G435" s="626">
        <f t="shared" si="13"/>
        <v>0</v>
      </c>
    </row>
    <row r="436" customHeight="1" spans="1:7">
      <c r="A436" s="622" t="s">
        <v>1195</v>
      </c>
      <c r="B436" s="628" t="s">
        <v>1196</v>
      </c>
      <c r="C436" s="544"/>
      <c r="D436" s="624"/>
      <c r="E436" s="624"/>
      <c r="F436" s="626" t="str">
        <f t="shared" si="12"/>
        <v/>
      </c>
      <c r="G436" s="626" t="str">
        <f t="shared" si="13"/>
        <v/>
      </c>
    </row>
    <row r="437" customHeight="1" spans="1:7">
      <c r="A437" s="622" t="s">
        <v>1197</v>
      </c>
      <c r="B437" s="628" t="s">
        <v>1198</v>
      </c>
      <c r="C437" s="544"/>
      <c r="D437" s="624">
        <v>5</v>
      </c>
      <c r="E437" s="624"/>
      <c r="F437" s="626" t="str">
        <f t="shared" si="12"/>
        <v/>
      </c>
      <c r="G437" s="626">
        <f t="shared" si="13"/>
        <v>0</v>
      </c>
    </row>
    <row r="438" customHeight="1" spans="1:7">
      <c r="A438" s="622" t="s">
        <v>1199</v>
      </c>
      <c r="B438" s="628" t="s">
        <v>1200</v>
      </c>
      <c r="C438" s="544"/>
      <c r="D438" s="624"/>
      <c r="E438" s="624"/>
      <c r="F438" s="626" t="str">
        <f t="shared" si="12"/>
        <v/>
      </c>
      <c r="G438" s="626" t="str">
        <f t="shared" si="13"/>
        <v/>
      </c>
    </row>
    <row r="439" customHeight="1" spans="1:7">
      <c r="A439" s="622" t="s">
        <v>1201</v>
      </c>
      <c r="B439" s="628" t="s">
        <v>1202</v>
      </c>
      <c r="C439" s="544"/>
      <c r="D439" s="624">
        <v>981</v>
      </c>
      <c r="E439" s="624">
        <v>904</v>
      </c>
      <c r="F439" s="626" t="str">
        <f t="shared" si="12"/>
        <v/>
      </c>
      <c r="G439" s="626">
        <f t="shared" si="13"/>
        <v>0.921508664627931</v>
      </c>
    </row>
    <row r="440" customHeight="1" spans="1:7">
      <c r="A440" s="622" t="s">
        <v>1203</v>
      </c>
      <c r="B440" s="628" t="s">
        <v>524</v>
      </c>
      <c r="C440" s="544"/>
      <c r="D440" s="624"/>
      <c r="E440" s="624"/>
      <c r="F440" s="626" t="str">
        <f t="shared" si="12"/>
        <v/>
      </c>
      <c r="G440" s="626" t="str">
        <f t="shared" si="13"/>
        <v/>
      </c>
    </row>
    <row r="441" customHeight="1" spans="1:7">
      <c r="A441" s="622" t="s">
        <v>1204</v>
      </c>
      <c r="B441" s="628" t="s">
        <v>526</v>
      </c>
      <c r="C441" s="544"/>
      <c r="D441" s="624"/>
      <c r="E441" s="624"/>
      <c r="F441" s="626" t="str">
        <f t="shared" si="12"/>
        <v/>
      </c>
      <c r="G441" s="626" t="str">
        <f t="shared" si="13"/>
        <v/>
      </c>
    </row>
    <row r="442" customHeight="1" spans="1:7">
      <c r="A442" s="622" t="s">
        <v>1205</v>
      </c>
      <c r="B442" s="628" t="s">
        <v>528</v>
      </c>
      <c r="C442" s="544"/>
      <c r="D442" s="624"/>
      <c r="E442" s="624"/>
      <c r="F442" s="626" t="str">
        <f t="shared" si="12"/>
        <v/>
      </c>
      <c r="G442" s="626" t="str">
        <f t="shared" si="13"/>
        <v/>
      </c>
    </row>
    <row r="443" customHeight="1" spans="1:7">
      <c r="A443" s="622" t="s">
        <v>1206</v>
      </c>
      <c r="B443" s="628" t="s">
        <v>1207</v>
      </c>
      <c r="C443" s="544"/>
      <c r="D443" s="624">
        <v>228</v>
      </c>
      <c r="E443" s="624">
        <v>89</v>
      </c>
      <c r="F443" s="626" t="str">
        <f t="shared" si="12"/>
        <v/>
      </c>
      <c r="G443" s="626">
        <f t="shared" si="13"/>
        <v>0.390350877192982</v>
      </c>
    </row>
    <row r="444" customHeight="1" spans="1:7">
      <c r="A444" s="622" t="s">
        <v>1208</v>
      </c>
      <c r="B444" s="628" t="s">
        <v>1209</v>
      </c>
      <c r="C444" s="544">
        <v>393</v>
      </c>
      <c r="D444" s="624">
        <v>954</v>
      </c>
      <c r="E444" s="624">
        <v>1088</v>
      </c>
      <c r="F444" s="626">
        <f t="shared" si="12"/>
        <v>2.76844783715013</v>
      </c>
      <c r="G444" s="626">
        <f t="shared" si="13"/>
        <v>1.14046121593291</v>
      </c>
    </row>
    <row r="445" customHeight="1" spans="1:7">
      <c r="A445" s="622" t="s">
        <v>1210</v>
      </c>
      <c r="B445" s="628" t="s">
        <v>1211</v>
      </c>
      <c r="C445" s="544"/>
      <c r="D445" s="624"/>
      <c r="E445" s="624"/>
      <c r="F445" s="626" t="str">
        <f t="shared" si="12"/>
        <v/>
      </c>
      <c r="G445" s="626" t="str">
        <f t="shared" si="13"/>
        <v/>
      </c>
    </row>
    <row r="446" customHeight="1" spans="1:7">
      <c r="A446" s="622" t="s">
        <v>1212</v>
      </c>
      <c r="B446" s="628" t="s">
        <v>1213</v>
      </c>
      <c r="C446" s="544"/>
      <c r="D446" s="624"/>
      <c r="E446" s="624"/>
      <c r="F446" s="626" t="str">
        <f t="shared" si="12"/>
        <v/>
      </c>
      <c r="G446" s="626" t="str">
        <f t="shared" si="13"/>
        <v/>
      </c>
    </row>
    <row r="447" customHeight="1" spans="1:7">
      <c r="A447" s="622" t="s">
        <v>1214</v>
      </c>
      <c r="B447" s="628" t="s">
        <v>524</v>
      </c>
      <c r="C447" s="544">
        <v>100</v>
      </c>
      <c r="D447" s="624">
        <v>113</v>
      </c>
      <c r="E447" s="624">
        <v>109</v>
      </c>
      <c r="F447" s="626">
        <f t="shared" si="12"/>
        <v>1.09</v>
      </c>
      <c r="G447" s="626">
        <f t="shared" si="13"/>
        <v>0.964601769911504</v>
      </c>
    </row>
    <row r="448" customHeight="1" spans="1:7">
      <c r="A448" s="622" t="s">
        <v>1215</v>
      </c>
      <c r="B448" s="628" t="s">
        <v>526</v>
      </c>
      <c r="C448" s="544"/>
      <c r="D448" s="624"/>
      <c r="E448" s="624">
        <v>7</v>
      </c>
      <c r="F448" s="626" t="str">
        <f t="shared" si="12"/>
        <v/>
      </c>
      <c r="G448" s="626" t="str">
        <f t="shared" si="13"/>
        <v/>
      </c>
    </row>
    <row r="449" customHeight="1" spans="1:7">
      <c r="A449" s="622" t="s">
        <v>1216</v>
      </c>
      <c r="B449" s="628" t="s">
        <v>528</v>
      </c>
      <c r="C449" s="544"/>
      <c r="D449" s="624"/>
      <c r="E449" s="624"/>
      <c r="F449" s="626" t="str">
        <f t="shared" si="12"/>
        <v/>
      </c>
      <c r="G449" s="626" t="str">
        <f t="shared" si="13"/>
        <v/>
      </c>
    </row>
    <row r="450" customHeight="1" spans="1:7">
      <c r="A450" s="622" t="s">
        <v>1217</v>
      </c>
      <c r="B450" s="628" t="s">
        <v>1218</v>
      </c>
      <c r="C450" s="544"/>
      <c r="D450" s="624"/>
      <c r="E450" s="624"/>
      <c r="F450" s="626" t="str">
        <f t="shared" si="12"/>
        <v/>
      </c>
      <c r="G450" s="626" t="str">
        <f t="shared" si="13"/>
        <v/>
      </c>
    </row>
    <row r="451" customHeight="1" spans="1:7">
      <c r="A451" s="622" t="s">
        <v>1219</v>
      </c>
      <c r="B451" s="628" t="s">
        <v>1220</v>
      </c>
      <c r="C451" s="544"/>
      <c r="D451" s="624"/>
      <c r="E451" s="624"/>
      <c r="F451" s="626" t="str">
        <f t="shared" si="12"/>
        <v/>
      </c>
      <c r="G451" s="626" t="str">
        <f t="shared" si="13"/>
        <v/>
      </c>
    </row>
    <row r="452" customHeight="1" spans="1:7">
      <c r="A452" s="622" t="s">
        <v>1221</v>
      </c>
      <c r="B452" s="628" t="s">
        <v>1222</v>
      </c>
      <c r="C452" s="544"/>
      <c r="D452" s="624"/>
      <c r="E452" s="624"/>
      <c r="F452" s="626" t="str">
        <f t="shared" si="12"/>
        <v/>
      </c>
      <c r="G452" s="626" t="str">
        <f t="shared" si="13"/>
        <v/>
      </c>
    </row>
    <row r="453" customHeight="1" spans="1:7">
      <c r="A453" s="622" t="s">
        <v>1223</v>
      </c>
      <c r="B453" s="628" t="s">
        <v>1224</v>
      </c>
      <c r="C453" s="544"/>
      <c r="D453" s="624">
        <v>107</v>
      </c>
      <c r="E453" s="624"/>
      <c r="F453" s="626" t="str">
        <f t="shared" si="12"/>
        <v/>
      </c>
      <c r="G453" s="626">
        <f t="shared" si="13"/>
        <v>0</v>
      </c>
    </row>
    <row r="454" customHeight="1" spans="1:7">
      <c r="A454" s="622" t="s">
        <v>1225</v>
      </c>
      <c r="B454" s="628" t="s">
        <v>1226</v>
      </c>
      <c r="C454" s="544"/>
      <c r="D454" s="624">
        <v>30</v>
      </c>
      <c r="E454" s="624">
        <v>240</v>
      </c>
      <c r="F454" s="626" t="str">
        <f t="shared" ref="F454:F517" si="14">IFERROR($E454/C454,"")</f>
        <v/>
      </c>
      <c r="G454" s="626">
        <f t="shared" ref="G454:G517" si="15">IFERROR($E454/D454,"")</f>
        <v>8</v>
      </c>
    </row>
    <row r="455" customHeight="1" spans="1:7">
      <c r="A455" s="622" t="s">
        <v>1227</v>
      </c>
      <c r="B455" s="628" t="s">
        <v>1228</v>
      </c>
      <c r="C455" s="544"/>
      <c r="D455" s="624"/>
      <c r="E455" s="624"/>
      <c r="F455" s="626" t="str">
        <f t="shared" si="14"/>
        <v/>
      </c>
      <c r="G455" s="626" t="str">
        <f t="shared" si="15"/>
        <v/>
      </c>
    </row>
    <row r="456" customHeight="1" spans="1:7">
      <c r="A456" s="622" t="s">
        <v>1229</v>
      </c>
      <c r="B456" s="628" t="s">
        <v>1230</v>
      </c>
      <c r="C456" s="544"/>
      <c r="D456" s="624">
        <v>20</v>
      </c>
      <c r="E456" s="624"/>
      <c r="F456" s="626" t="str">
        <f t="shared" si="14"/>
        <v/>
      </c>
      <c r="G456" s="626">
        <f t="shared" si="15"/>
        <v>0</v>
      </c>
    </row>
    <row r="457" customHeight="1" spans="1:7">
      <c r="A457" s="622" t="s">
        <v>1231</v>
      </c>
      <c r="B457" s="628" t="s">
        <v>524</v>
      </c>
      <c r="C457" s="544"/>
      <c r="D457" s="624"/>
      <c r="E457" s="624"/>
      <c r="F457" s="626" t="str">
        <f t="shared" si="14"/>
        <v/>
      </c>
      <c r="G457" s="626" t="str">
        <f t="shared" si="15"/>
        <v/>
      </c>
    </row>
    <row r="458" customHeight="1" spans="1:7">
      <c r="A458" s="622" t="s">
        <v>1232</v>
      </c>
      <c r="B458" s="628" t="s">
        <v>526</v>
      </c>
      <c r="C458" s="544"/>
      <c r="D458" s="624"/>
      <c r="E458" s="624"/>
      <c r="F458" s="626" t="str">
        <f t="shared" si="14"/>
        <v/>
      </c>
      <c r="G458" s="626" t="str">
        <f t="shared" si="15"/>
        <v/>
      </c>
    </row>
    <row r="459" customHeight="1" spans="1:7">
      <c r="A459" s="622" t="s">
        <v>1233</v>
      </c>
      <c r="B459" s="628" t="s">
        <v>528</v>
      </c>
      <c r="C459" s="544"/>
      <c r="D459" s="624"/>
      <c r="E459" s="624"/>
      <c r="F459" s="626" t="str">
        <f t="shared" si="14"/>
        <v/>
      </c>
      <c r="G459" s="626" t="str">
        <f t="shared" si="15"/>
        <v/>
      </c>
    </row>
    <row r="460" customHeight="1" spans="1:7">
      <c r="A460" s="622" t="s">
        <v>1234</v>
      </c>
      <c r="B460" s="628" t="s">
        <v>1235</v>
      </c>
      <c r="C460" s="544"/>
      <c r="D460" s="624"/>
      <c r="E460" s="624"/>
      <c r="F460" s="626" t="str">
        <f t="shared" si="14"/>
        <v/>
      </c>
      <c r="G460" s="626" t="str">
        <f t="shared" si="15"/>
        <v/>
      </c>
    </row>
    <row r="461" customHeight="1" spans="1:7">
      <c r="A461" s="622" t="s">
        <v>1236</v>
      </c>
      <c r="B461" s="628" t="s">
        <v>1237</v>
      </c>
      <c r="C461" s="544"/>
      <c r="D461" s="624"/>
      <c r="E461" s="624"/>
      <c r="F461" s="626" t="str">
        <f t="shared" si="14"/>
        <v/>
      </c>
      <c r="G461" s="626" t="str">
        <f t="shared" si="15"/>
        <v/>
      </c>
    </row>
    <row r="462" customHeight="1" spans="1:7">
      <c r="A462" s="622" t="s">
        <v>1238</v>
      </c>
      <c r="B462" s="628" t="s">
        <v>1239</v>
      </c>
      <c r="C462" s="544"/>
      <c r="D462" s="624"/>
      <c r="E462" s="624"/>
      <c r="F462" s="626" t="str">
        <f t="shared" si="14"/>
        <v/>
      </c>
      <c r="G462" s="626" t="str">
        <f t="shared" si="15"/>
        <v/>
      </c>
    </row>
    <row r="463" customHeight="1" spans="1:7">
      <c r="A463" s="622" t="s">
        <v>1240</v>
      </c>
      <c r="B463" s="628" t="s">
        <v>1241</v>
      </c>
      <c r="C463" s="544"/>
      <c r="D463" s="624"/>
      <c r="E463" s="624"/>
      <c r="F463" s="626" t="str">
        <f t="shared" si="14"/>
        <v/>
      </c>
      <c r="G463" s="626" t="str">
        <f t="shared" si="15"/>
        <v/>
      </c>
    </row>
    <row r="464" customHeight="1" spans="1:7">
      <c r="A464" s="622" t="s">
        <v>1242</v>
      </c>
      <c r="B464" s="628" t="s">
        <v>1243</v>
      </c>
      <c r="C464" s="544"/>
      <c r="D464" s="624"/>
      <c r="E464" s="624"/>
      <c r="F464" s="626" t="str">
        <f t="shared" si="14"/>
        <v/>
      </c>
      <c r="G464" s="626" t="str">
        <f t="shared" si="15"/>
        <v/>
      </c>
    </row>
    <row r="465" customHeight="1" spans="1:7">
      <c r="A465" s="622" t="s">
        <v>1244</v>
      </c>
      <c r="B465" s="628" t="s">
        <v>524</v>
      </c>
      <c r="C465" s="544"/>
      <c r="D465" s="624"/>
      <c r="E465" s="624"/>
      <c r="F465" s="626" t="str">
        <f t="shared" si="14"/>
        <v/>
      </c>
      <c r="G465" s="626" t="str">
        <f t="shared" si="15"/>
        <v/>
      </c>
    </row>
    <row r="466" customHeight="1" spans="1:7">
      <c r="A466" s="622" t="s">
        <v>1245</v>
      </c>
      <c r="B466" s="628" t="s">
        <v>526</v>
      </c>
      <c r="C466" s="544"/>
      <c r="D466" s="624"/>
      <c r="E466" s="624"/>
      <c r="F466" s="626" t="str">
        <f t="shared" si="14"/>
        <v/>
      </c>
      <c r="G466" s="626" t="str">
        <f t="shared" si="15"/>
        <v/>
      </c>
    </row>
    <row r="467" customHeight="1" spans="1:7">
      <c r="A467" s="622" t="s">
        <v>1246</v>
      </c>
      <c r="B467" s="628" t="s">
        <v>528</v>
      </c>
      <c r="C467" s="544"/>
      <c r="D467" s="624"/>
      <c r="E467" s="624"/>
      <c r="F467" s="626" t="str">
        <f t="shared" si="14"/>
        <v/>
      </c>
      <c r="G467" s="626" t="str">
        <f t="shared" si="15"/>
        <v/>
      </c>
    </row>
    <row r="468" customHeight="1" spans="1:7">
      <c r="A468" s="622" t="s">
        <v>1247</v>
      </c>
      <c r="B468" s="628" t="s">
        <v>1248</v>
      </c>
      <c r="C468" s="544"/>
      <c r="D468" s="624"/>
      <c r="E468" s="624"/>
      <c r="F468" s="626" t="str">
        <f t="shared" si="14"/>
        <v/>
      </c>
      <c r="G468" s="626" t="str">
        <f t="shared" si="15"/>
        <v/>
      </c>
    </row>
    <row r="469" customHeight="1" spans="1:7">
      <c r="A469" s="622" t="s">
        <v>1249</v>
      </c>
      <c r="B469" s="628" t="s">
        <v>1250</v>
      </c>
      <c r="C469" s="544"/>
      <c r="D469" s="624"/>
      <c r="E469" s="624"/>
      <c r="F469" s="626" t="str">
        <f t="shared" si="14"/>
        <v/>
      </c>
      <c r="G469" s="626" t="str">
        <f t="shared" si="15"/>
        <v/>
      </c>
    </row>
    <row r="470" customHeight="1" spans="1:7">
      <c r="A470" s="622" t="s">
        <v>1251</v>
      </c>
      <c r="B470" s="628" t="s">
        <v>1252</v>
      </c>
      <c r="C470" s="544">
        <v>283</v>
      </c>
      <c r="D470" s="624">
        <v>370</v>
      </c>
      <c r="E470" s="624">
        <v>302</v>
      </c>
      <c r="F470" s="626">
        <f t="shared" si="14"/>
        <v>1.06713780918728</v>
      </c>
      <c r="G470" s="626">
        <f t="shared" si="15"/>
        <v>0.816216216216216</v>
      </c>
    </row>
    <row r="471" customHeight="1" spans="1:7">
      <c r="A471" s="622" t="s">
        <v>1253</v>
      </c>
      <c r="B471" s="628" t="s">
        <v>1254</v>
      </c>
      <c r="C471" s="544">
        <v>52</v>
      </c>
      <c r="D471" s="624">
        <v>388</v>
      </c>
      <c r="E471" s="624">
        <v>44</v>
      </c>
      <c r="F471" s="626">
        <f t="shared" si="14"/>
        <v>0.846153846153846</v>
      </c>
      <c r="G471" s="626">
        <f t="shared" si="15"/>
        <v>0.11340206185567</v>
      </c>
    </row>
    <row r="472" customHeight="1" spans="1:7">
      <c r="A472" s="622" t="s">
        <v>1255</v>
      </c>
      <c r="B472" s="628" t="s">
        <v>1256</v>
      </c>
      <c r="C472" s="544"/>
      <c r="D472" s="624">
        <v>15</v>
      </c>
      <c r="E472" s="624">
        <v>2</v>
      </c>
      <c r="F472" s="626" t="str">
        <f t="shared" si="14"/>
        <v/>
      </c>
      <c r="G472" s="626">
        <f t="shared" si="15"/>
        <v>0.133333333333333</v>
      </c>
    </row>
    <row r="473" customHeight="1" spans="1:7">
      <c r="A473" s="622" t="s">
        <v>1257</v>
      </c>
      <c r="B473" s="628" t="s">
        <v>1258</v>
      </c>
      <c r="C473" s="544"/>
      <c r="D473" s="624"/>
      <c r="E473" s="624"/>
      <c r="F473" s="626" t="str">
        <f t="shared" si="14"/>
        <v/>
      </c>
      <c r="G473" s="626" t="str">
        <f t="shared" si="15"/>
        <v/>
      </c>
    </row>
    <row r="474" customHeight="1" spans="1:7">
      <c r="A474" s="622" t="s">
        <v>1259</v>
      </c>
      <c r="B474" s="628" t="s">
        <v>265</v>
      </c>
      <c r="C474" s="544">
        <v>150</v>
      </c>
      <c r="D474" s="624">
        <v>596</v>
      </c>
      <c r="E474" s="624">
        <v>9</v>
      </c>
      <c r="F474" s="626">
        <f t="shared" si="14"/>
        <v>0.06</v>
      </c>
      <c r="G474" s="626">
        <f t="shared" si="15"/>
        <v>0.0151006711409396</v>
      </c>
    </row>
    <row r="475" customHeight="1" spans="1:7">
      <c r="A475" s="622" t="s">
        <v>1260</v>
      </c>
      <c r="B475" s="628" t="s">
        <v>524</v>
      </c>
      <c r="C475" s="544">
        <v>885</v>
      </c>
      <c r="D475" s="624">
        <v>990</v>
      </c>
      <c r="E475" s="624">
        <v>1060</v>
      </c>
      <c r="F475" s="626">
        <f t="shared" si="14"/>
        <v>1.19774011299435</v>
      </c>
      <c r="G475" s="626">
        <f t="shared" si="15"/>
        <v>1.07070707070707</v>
      </c>
    </row>
    <row r="476" customHeight="1" spans="1:7">
      <c r="A476" s="622" t="s">
        <v>1261</v>
      </c>
      <c r="B476" s="628" t="s">
        <v>526</v>
      </c>
      <c r="C476" s="544"/>
      <c r="D476" s="624"/>
      <c r="E476" s="624"/>
      <c r="F476" s="626" t="str">
        <f t="shared" si="14"/>
        <v/>
      </c>
      <c r="G476" s="626" t="str">
        <f t="shared" si="15"/>
        <v/>
      </c>
    </row>
    <row r="477" customHeight="1" spans="1:7">
      <c r="A477" s="622" t="s">
        <v>1262</v>
      </c>
      <c r="B477" s="628" t="s">
        <v>528</v>
      </c>
      <c r="C477" s="544"/>
      <c r="D477" s="624"/>
      <c r="E477" s="624"/>
      <c r="F477" s="626" t="str">
        <f t="shared" si="14"/>
        <v/>
      </c>
      <c r="G477" s="626" t="str">
        <f t="shared" si="15"/>
        <v/>
      </c>
    </row>
    <row r="478" customHeight="1" spans="1:7">
      <c r="A478" s="622" t="s">
        <v>1263</v>
      </c>
      <c r="B478" s="628" t="s">
        <v>1264</v>
      </c>
      <c r="C478" s="544"/>
      <c r="D478" s="624"/>
      <c r="E478" s="624"/>
      <c r="F478" s="626" t="str">
        <f t="shared" si="14"/>
        <v/>
      </c>
      <c r="G478" s="626" t="str">
        <f t="shared" si="15"/>
        <v/>
      </c>
    </row>
    <row r="479" customHeight="1" spans="1:7">
      <c r="A479" s="622" t="s">
        <v>1265</v>
      </c>
      <c r="B479" s="628" t="s">
        <v>1266</v>
      </c>
      <c r="C479" s="544"/>
      <c r="D479" s="624"/>
      <c r="E479" s="624"/>
      <c r="F479" s="626" t="str">
        <f t="shared" si="14"/>
        <v/>
      </c>
      <c r="G479" s="626" t="str">
        <f t="shared" si="15"/>
        <v/>
      </c>
    </row>
    <row r="480" customHeight="1" spans="1:7">
      <c r="A480" s="622" t="s">
        <v>1267</v>
      </c>
      <c r="B480" s="628" t="s">
        <v>1268</v>
      </c>
      <c r="C480" s="544"/>
      <c r="D480" s="624"/>
      <c r="E480" s="624"/>
      <c r="F480" s="626" t="str">
        <f t="shared" si="14"/>
        <v/>
      </c>
      <c r="G480" s="626" t="str">
        <f t="shared" si="15"/>
        <v/>
      </c>
    </row>
    <row r="481" customHeight="1" spans="1:7">
      <c r="A481" s="622" t="s">
        <v>1269</v>
      </c>
      <c r="B481" s="628" t="s">
        <v>1270</v>
      </c>
      <c r="C481" s="544"/>
      <c r="D481" s="624"/>
      <c r="E481" s="624"/>
      <c r="F481" s="626" t="str">
        <f t="shared" si="14"/>
        <v/>
      </c>
      <c r="G481" s="626" t="str">
        <f t="shared" si="15"/>
        <v/>
      </c>
    </row>
    <row r="482" customHeight="1" spans="1:7">
      <c r="A482" s="622" t="s">
        <v>1271</v>
      </c>
      <c r="B482" s="628" t="s">
        <v>613</v>
      </c>
      <c r="C482" s="544"/>
      <c r="D482" s="624"/>
      <c r="E482" s="624"/>
      <c r="F482" s="626" t="str">
        <f t="shared" si="14"/>
        <v/>
      </c>
      <c r="G482" s="626" t="str">
        <f t="shared" si="15"/>
        <v/>
      </c>
    </row>
    <row r="483" customHeight="1" spans="1:7">
      <c r="A483" s="622" t="s">
        <v>1272</v>
      </c>
      <c r="B483" s="628" t="s">
        <v>1273</v>
      </c>
      <c r="C483" s="544"/>
      <c r="D483" s="624"/>
      <c r="E483" s="624"/>
      <c r="F483" s="626" t="str">
        <f t="shared" si="14"/>
        <v/>
      </c>
      <c r="G483" s="626" t="str">
        <f t="shared" si="15"/>
        <v/>
      </c>
    </row>
    <row r="484" customHeight="1" spans="1:7">
      <c r="A484" s="622" t="s">
        <v>1274</v>
      </c>
      <c r="B484" s="628" t="s">
        <v>1275</v>
      </c>
      <c r="C484" s="544"/>
      <c r="D484" s="624"/>
      <c r="E484" s="624"/>
      <c r="F484" s="626" t="str">
        <f t="shared" si="14"/>
        <v/>
      </c>
      <c r="G484" s="626" t="str">
        <f t="shared" si="15"/>
        <v/>
      </c>
    </row>
    <row r="485" customHeight="1" spans="1:7">
      <c r="A485" s="622" t="s">
        <v>1276</v>
      </c>
      <c r="B485" s="628" t="s">
        <v>1277</v>
      </c>
      <c r="C485" s="544"/>
      <c r="D485" s="624"/>
      <c r="E485" s="624"/>
      <c r="F485" s="626" t="str">
        <f t="shared" si="14"/>
        <v/>
      </c>
      <c r="G485" s="626" t="str">
        <f t="shared" si="15"/>
        <v/>
      </c>
    </row>
    <row r="486" customHeight="1" spans="1:7">
      <c r="A486" s="622" t="s">
        <v>1278</v>
      </c>
      <c r="B486" s="628" t="s">
        <v>1279</v>
      </c>
      <c r="C486" s="544"/>
      <c r="D486" s="624"/>
      <c r="E486" s="624"/>
      <c r="F486" s="626" t="str">
        <f t="shared" si="14"/>
        <v/>
      </c>
      <c r="G486" s="626" t="str">
        <f t="shared" si="15"/>
        <v/>
      </c>
    </row>
    <row r="487" customHeight="1" spans="1:7">
      <c r="A487" s="622" t="s">
        <v>1280</v>
      </c>
      <c r="B487" s="628" t="s">
        <v>1281</v>
      </c>
      <c r="C487" s="544"/>
      <c r="D487" s="624"/>
      <c r="E487" s="624"/>
      <c r="F487" s="626" t="str">
        <f t="shared" si="14"/>
        <v/>
      </c>
      <c r="G487" s="626" t="str">
        <f t="shared" si="15"/>
        <v/>
      </c>
    </row>
    <row r="488" customHeight="1" spans="1:7">
      <c r="A488" s="622" t="s">
        <v>1282</v>
      </c>
      <c r="B488" s="628" t="s">
        <v>1283</v>
      </c>
      <c r="C488" s="544"/>
      <c r="D488" s="624"/>
      <c r="E488" s="624"/>
      <c r="F488" s="626" t="str">
        <f t="shared" si="14"/>
        <v/>
      </c>
      <c r="G488" s="626" t="str">
        <f t="shared" si="15"/>
        <v/>
      </c>
    </row>
    <row r="489" customHeight="1" spans="1:7">
      <c r="A489" s="622" t="s">
        <v>1284</v>
      </c>
      <c r="B489" s="628" t="s">
        <v>1285</v>
      </c>
      <c r="C489" s="544"/>
      <c r="D489" s="624"/>
      <c r="E489" s="624"/>
      <c r="F489" s="626" t="str">
        <f t="shared" si="14"/>
        <v/>
      </c>
      <c r="G489" s="626" t="str">
        <f t="shared" si="15"/>
        <v/>
      </c>
    </row>
    <row r="490" customHeight="1" spans="1:7">
      <c r="A490" s="622" t="s">
        <v>1286</v>
      </c>
      <c r="B490" s="628" t="s">
        <v>1287</v>
      </c>
      <c r="C490" s="544"/>
      <c r="D490" s="624"/>
      <c r="E490" s="624"/>
      <c r="F490" s="626" t="str">
        <f t="shared" si="14"/>
        <v/>
      </c>
      <c r="G490" s="626" t="str">
        <f t="shared" si="15"/>
        <v/>
      </c>
    </row>
    <row r="491" customHeight="1" spans="1:7">
      <c r="A491" s="622" t="s">
        <v>1288</v>
      </c>
      <c r="B491" s="628" t="s">
        <v>542</v>
      </c>
      <c r="C491" s="544"/>
      <c r="D491" s="624"/>
      <c r="E491" s="624"/>
      <c r="F491" s="626" t="str">
        <f t="shared" si="14"/>
        <v/>
      </c>
      <c r="G491" s="626" t="str">
        <f t="shared" si="15"/>
        <v/>
      </c>
    </row>
    <row r="492" customHeight="1" spans="1:7">
      <c r="A492" s="622" t="s">
        <v>1289</v>
      </c>
      <c r="B492" s="628" t="s">
        <v>1290</v>
      </c>
      <c r="C492" s="544">
        <v>143</v>
      </c>
      <c r="D492" s="624">
        <v>420</v>
      </c>
      <c r="E492" s="624">
        <v>419</v>
      </c>
      <c r="F492" s="626">
        <f t="shared" si="14"/>
        <v>2.93006993006993</v>
      </c>
      <c r="G492" s="626">
        <f t="shared" si="15"/>
        <v>0.997619047619048</v>
      </c>
    </row>
    <row r="493" customHeight="1" spans="1:7">
      <c r="A493" s="622" t="s">
        <v>1291</v>
      </c>
      <c r="B493" s="628" t="s">
        <v>524</v>
      </c>
      <c r="C493" s="544">
        <v>459</v>
      </c>
      <c r="D493" s="624">
        <v>467</v>
      </c>
      <c r="E493" s="624">
        <v>485</v>
      </c>
      <c r="F493" s="626">
        <f t="shared" si="14"/>
        <v>1.05664488017429</v>
      </c>
      <c r="G493" s="626">
        <f t="shared" si="15"/>
        <v>1.03854389721627</v>
      </c>
    </row>
    <row r="494" customHeight="1" spans="1:7">
      <c r="A494" s="622" t="s">
        <v>1292</v>
      </c>
      <c r="B494" s="628" t="s">
        <v>526</v>
      </c>
      <c r="C494" s="544"/>
      <c r="D494" s="624"/>
      <c r="E494" s="624"/>
      <c r="F494" s="626" t="str">
        <f t="shared" si="14"/>
        <v/>
      </c>
      <c r="G494" s="626" t="str">
        <f t="shared" si="15"/>
        <v/>
      </c>
    </row>
    <row r="495" customHeight="1" spans="1:7">
      <c r="A495" s="622" t="s">
        <v>1293</v>
      </c>
      <c r="B495" s="628" t="s">
        <v>528</v>
      </c>
      <c r="C495" s="544"/>
      <c r="D495" s="624"/>
      <c r="E495" s="624"/>
      <c r="F495" s="626" t="str">
        <f t="shared" si="14"/>
        <v/>
      </c>
      <c r="G495" s="626" t="str">
        <f t="shared" si="15"/>
        <v/>
      </c>
    </row>
    <row r="496" customHeight="1" spans="1:7">
      <c r="A496" s="622" t="s">
        <v>1294</v>
      </c>
      <c r="B496" s="628" t="s">
        <v>1295</v>
      </c>
      <c r="C496" s="544"/>
      <c r="D496" s="624"/>
      <c r="E496" s="624"/>
      <c r="F496" s="626" t="str">
        <f t="shared" si="14"/>
        <v/>
      </c>
      <c r="G496" s="626" t="str">
        <f t="shared" si="15"/>
        <v/>
      </c>
    </row>
    <row r="497" customHeight="1" spans="1:7">
      <c r="A497" s="622" t="s">
        <v>1296</v>
      </c>
      <c r="B497" s="628" t="s">
        <v>1297</v>
      </c>
      <c r="C497" s="544"/>
      <c r="D497" s="624"/>
      <c r="E497" s="624"/>
      <c r="F497" s="626" t="str">
        <f t="shared" si="14"/>
        <v/>
      </c>
      <c r="G497" s="626" t="str">
        <f t="shared" si="15"/>
        <v/>
      </c>
    </row>
    <row r="498" customHeight="1" spans="1:7">
      <c r="A498" s="622" t="s">
        <v>1298</v>
      </c>
      <c r="B498" s="628" t="s">
        <v>1299</v>
      </c>
      <c r="C498" s="544"/>
      <c r="D498" s="624"/>
      <c r="E498" s="624"/>
      <c r="F498" s="626" t="str">
        <f t="shared" si="14"/>
        <v/>
      </c>
      <c r="G498" s="626" t="str">
        <f t="shared" si="15"/>
        <v/>
      </c>
    </row>
    <row r="499" customHeight="1" spans="1:7">
      <c r="A499" s="622" t="s">
        <v>1300</v>
      </c>
      <c r="B499" s="628" t="s">
        <v>1301</v>
      </c>
      <c r="C499" s="544">
        <v>150</v>
      </c>
      <c r="D499" s="624">
        <v>267</v>
      </c>
      <c r="E499" s="624">
        <v>170</v>
      </c>
      <c r="F499" s="626">
        <f t="shared" si="14"/>
        <v>1.13333333333333</v>
      </c>
      <c r="G499" s="626">
        <f t="shared" si="15"/>
        <v>0.636704119850187</v>
      </c>
    </row>
    <row r="500" customHeight="1" spans="1:7">
      <c r="A500" s="622" t="s">
        <v>1302</v>
      </c>
      <c r="B500" s="628" t="s">
        <v>1303</v>
      </c>
      <c r="C500" s="544">
        <v>1484</v>
      </c>
      <c r="D500" s="624">
        <v>500</v>
      </c>
      <c r="E500" s="624">
        <v>465</v>
      </c>
      <c r="F500" s="626">
        <f t="shared" si="14"/>
        <v>0.313342318059299</v>
      </c>
      <c r="G500" s="626">
        <f t="shared" si="15"/>
        <v>0.93</v>
      </c>
    </row>
    <row r="501" customHeight="1" spans="1:7">
      <c r="A501" s="622" t="s">
        <v>1304</v>
      </c>
      <c r="B501" s="628" t="s">
        <v>1305</v>
      </c>
      <c r="C501" s="544">
        <v>11</v>
      </c>
      <c r="D501" s="624">
        <v>709</v>
      </c>
      <c r="E501" s="624">
        <v>699</v>
      </c>
      <c r="F501" s="626">
        <f t="shared" si="14"/>
        <v>63.5454545454545</v>
      </c>
      <c r="G501" s="626">
        <f t="shared" si="15"/>
        <v>0.98589562764457</v>
      </c>
    </row>
    <row r="502" customHeight="1" spans="1:7">
      <c r="A502" s="622" t="s">
        <v>1306</v>
      </c>
      <c r="B502" s="628" t="s">
        <v>1307</v>
      </c>
      <c r="C502" s="544"/>
      <c r="D502" s="624"/>
      <c r="E502" s="624"/>
      <c r="F502" s="626" t="str">
        <f t="shared" si="14"/>
        <v/>
      </c>
      <c r="G502" s="626" t="str">
        <f t="shared" si="15"/>
        <v/>
      </c>
    </row>
    <row r="503" customHeight="1" spans="1:7">
      <c r="A503" s="622" t="s">
        <v>1308</v>
      </c>
      <c r="B503" s="628" t="s">
        <v>1309</v>
      </c>
      <c r="C503" s="544">
        <v>11732</v>
      </c>
      <c r="D503" s="624">
        <v>6015</v>
      </c>
      <c r="E503" s="624">
        <v>7199</v>
      </c>
      <c r="F503" s="626">
        <f t="shared" si="14"/>
        <v>0.613620866007501</v>
      </c>
      <c r="G503" s="626">
        <f t="shared" si="15"/>
        <v>1.19684123025769</v>
      </c>
    </row>
    <row r="504" customHeight="1" spans="1:7">
      <c r="A504" s="622" t="s">
        <v>1310</v>
      </c>
      <c r="B504" s="628" t="s">
        <v>1311</v>
      </c>
      <c r="C504" s="544">
        <v>1036</v>
      </c>
      <c r="D504" s="624">
        <v>1364</v>
      </c>
      <c r="E504" s="624">
        <v>2164</v>
      </c>
      <c r="F504" s="626">
        <f t="shared" si="14"/>
        <v>2.08880308880309</v>
      </c>
      <c r="G504" s="626">
        <f t="shared" si="15"/>
        <v>1.58651026392962</v>
      </c>
    </row>
    <row r="505" customHeight="1" spans="1:7">
      <c r="A505" s="622" t="s">
        <v>1312</v>
      </c>
      <c r="B505" s="628" t="s">
        <v>1313</v>
      </c>
      <c r="C505" s="544">
        <v>1567</v>
      </c>
      <c r="D505" s="624">
        <v>6373</v>
      </c>
      <c r="E505" s="624">
        <v>7167</v>
      </c>
      <c r="F505" s="626">
        <f t="shared" si="14"/>
        <v>4.57370772176133</v>
      </c>
      <c r="G505" s="626">
        <f t="shared" si="15"/>
        <v>1.12458810607249</v>
      </c>
    </row>
    <row r="506" customHeight="1" spans="1:7">
      <c r="A506" s="622" t="s">
        <v>1314</v>
      </c>
      <c r="B506" s="628" t="s">
        <v>1315</v>
      </c>
      <c r="C506" s="544"/>
      <c r="D506" s="624">
        <v>1</v>
      </c>
      <c r="E506" s="624"/>
      <c r="F506" s="626" t="str">
        <f t="shared" si="14"/>
        <v/>
      </c>
      <c r="G506" s="626">
        <f t="shared" si="15"/>
        <v>0</v>
      </c>
    </row>
    <row r="507" customHeight="1" spans="1:7">
      <c r="A507" s="622" t="s">
        <v>1316</v>
      </c>
      <c r="B507" s="628" t="s">
        <v>1317</v>
      </c>
      <c r="C507" s="544"/>
      <c r="D507" s="624"/>
      <c r="E507" s="624"/>
      <c r="F507" s="626" t="str">
        <f t="shared" si="14"/>
        <v/>
      </c>
      <c r="G507" s="626" t="str">
        <f t="shared" si="15"/>
        <v/>
      </c>
    </row>
    <row r="508" customHeight="1" spans="1:7">
      <c r="A508" s="622" t="s">
        <v>1318</v>
      </c>
      <c r="B508" s="628" t="s">
        <v>1319</v>
      </c>
      <c r="C508" s="544"/>
      <c r="D508" s="624"/>
      <c r="E508" s="624"/>
      <c r="F508" s="626" t="str">
        <f t="shared" si="14"/>
        <v/>
      </c>
      <c r="G508" s="626" t="str">
        <f t="shared" si="15"/>
        <v/>
      </c>
    </row>
    <row r="509" customHeight="1" spans="1:7">
      <c r="A509" s="622" t="s">
        <v>1320</v>
      </c>
      <c r="B509" s="628" t="s">
        <v>1321</v>
      </c>
      <c r="C509" s="544"/>
      <c r="D509" s="624"/>
      <c r="E509" s="624"/>
      <c r="F509" s="626" t="str">
        <f t="shared" si="14"/>
        <v/>
      </c>
      <c r="G509" s="626" t="str">
        <f t="shared" si="15"/>
        <v/>
      </c>
    </row>
    <row r="510" customHeight="1" spans="1:7">
      <c r="A510" s="622" t="s">
        <v>1322</v>
      </c>
      <c r="B510" s="628" t="s">
        <v>1323</v>
      </c>
      <c r="C510" s="544"/>
      <c r="D510" s="624"/>
      <c r="E510" s="624"/>
      <c r="F510" s="626" t="str">
        <f t="shared" si="14"/>
        <v/>
      </c>
      <c r="G510" s="626" t="str">
        <f t="shared" si="15"/>
        <v/>
      </c>
    </row>
    <row r="511" customHeight="1" spans="1:7">
      <c r="A511" s="622" t="s">
        <v>1324</v>
      </c>
      <c r="B511" s="628" t="s">
        <v>1325</v>
      </c>
      <c r="C511" s="544"/>
      <c r="D511" s="624"/>
      <c r="E511" s="624"/>
      <c r="F511" s="626" t="str">
        <f t="shared" si="14"/>
        <v/>
      </c>
      <c r="G511" s="626" t="str">
        <f t="shared" si="15"/>
        <v/>
      </c>
    </row>
    <row r="512" customHeight="1" spans="1:7">
      <c r="A512" s="622" t="s">
        <v>1326</v>
      </c>
      <c r="B512" s="628" t="s">
        <v>1327</v>
      </c>
      <c r="C512" s="544"/>
      <c r="D512" s="624"/>
      <c r="E512" s="624"/>
      <c r="F512" s="626" t="str">
        <f t="shared" si="14"/>
        <v/>
      </c>
      <c r="G512" s="626" t="str">
        <f t="shared" si="15"/>
        <v/>
      </c>
    </row>
    <row r="513" customHeight="1" spans="1:7">
      <c r="A513" s="622" t="s">
        <v>1328</v>
      </c>
      <c r="B513" s="628" t="s">
        <v>1329</v>
      </c>
      <c r="C513" s="544"/>
      <c r="D513" s="624"/>
      <c r="E513" s="624"/>
      <c r="F513" s="626" t="str">
        <f t="shared" si="14"/>
        <v/>
      </c>
      <c r="G513" s="626" t="str">
        <f t="shared" si="15"/>
        <v/>
      </c>
    </row>
    <row r="514" customHeight="1" spans="1:7">
      <c r="A514" s="622" t="s">
        <v>1330</v>
      </c>
      <c r="B514" s="628" t="s">
        <v>1331</v>
      </c>
      <c r="C514" s="544">
        <v>538</v>
      </c>
      <c r="D514" s="624">
        <v>573</v>
      </c>
      <c r="E514" s="624">
        <v>333</v>
      </c>
      <c r="F514" s="626">
        <f t="shared" si="14"/>
        <v>0.618959107806691</v>
      </c>
      <c r="G514" s="626">
        <f t="shared" si="15"/>
        <v>0.581151832460733</v>
      </c>
    </row>
    <row r="515" customHeight="1" spans="1:7">
      <c r="A515" s="622" t="s">
        <v>1332</v>
      </c>
      <c r="B515" s="628" t="s">
        <v>1333</v>
      </c>
      <c r="C515" s="544"/>
      <c r="D515" s="624"/>
      <c r="E515" s="624"/>
      <c r="F515" s="626" t="str">
        <f t="shared" si="14"/>
        <v/>
      </c>
      <c r="G515" s="626" t="str">
        <f t="shared" si="15"/>
        <v/>
      </c>
    </row>
    <row r="516" customHeight="1" spans="1:7">
      <c r="A516" s="622" t="s">
        <v>1334</v>
      </c>
      <c r="B516" s="628" t="s">
        <v>1335</v>
      </c>
      <c r="C516" s="544">
        <v>14</v>
      </c>
      <c r="D516" s="624">
        <v>9</v>
      </c>
      <c r="E516" s="624">
        <v>7</v>
      </c>
      <c r="F516" s="626">
        <f t="shared" si="14"/>
        <v>0.5</v>
      </c>
      <c r="G516" s="626">
        <f t="shared" si="15"/>
        <v>0.777777777777778</v>
      </c>
    </row>
    <row r="517" customHeight="1" spans="1:7">
      <c r="A517" s="622" t="s">
        <v>1336</v>
      </c>
      <c r="B517" s="628" t="s">
        <v>1337</v>
      </c>
      <c r="C517" s="544"/>
      <c r="D517" s="624"/>
      <c r="E517" s="624"/>
      <c r="F517" s="626" t="str">
        <f t="shared" si="14"/>
        <v/>
      </c>
      <c r="G517" s="626" t="str">
        <f t="shared" si="15"/>
        <v/>
      </c>
    </row>
    <row r="518" customHeight="1" spans="1:7">
      <c r="A518" s="622" t="s">
        <v>1338</v>
      </c>
      <c r="B518" s="628" t="s">
        <v>1339</v>
      </c>
      <c r="C518" s="544"/>
      <c r="D518" s="624"/>
      <c r="E518" s="624"/>
      <c r="F518" s="626" t="str">
        <f t="shared" ref="F518:F581" si="16">IFERROR($E518/C518,"")</f>
        <v/>
      </c>
      <c r="G518" s="626" t="str">
        <f t="shared" ref="G518:G581" si="17">IFERROR($E518/D518,"")</f>
        <v/>
      </c>
    </row>
    <row r="519" customHeight="1" spans="1:7">
      <c r="A519" s="622" t="s">
        <v>1340</v>
      </c>
      <c r="B519" s="628" t="s">
        <v>1341</v>
      </c>
      <c r="C519" s="544">
        <v>867</v>
      </c>
      <c r="D519" s="624">
        <v>2692</v>
      </c>
      <c r="E519" s="624">
        <v>1834</v>
      </c>
      <c r="F519" s="626">
        <f t="shared" si="16"/>
        <v>2.11534025374856</v>
      </c>
      <c r="G519" s="626">
        <f t="shared" si="17"/>
        <v>0.681277860326895</v>
      </c>
    </row>
    <row r="520" customHeight="1" spans="1:7">
      <c r="A520" s="622" t="s">
        <v>1342</v>
      </c>
      <c r="B520" s="628" t="s">
        <v>1343</v>
      </c>
      <c r="C520" s="544">
        <v>1008</v>
      </c>
      <c r="D520" s="624">
        <v>1789</v>
      </c>
      <c r="E520" s="624">
        <v>1470</v>
      </c>
      <c r="F520" s="626">
        <f t="shared" si="16"/>
        <v>1.45833333333333</v>
      </c>
      <c r="G520" s="626">
        <f t="shared" si="17"/>
        <v>0.821688093907211</v>
      </c>
    </row>
    <row r="521" customHeight="1" spans="1:7">
      <c r="A521" s="622" t="s">
        <v>1344</v>
      </c>
      <c r="B521" s="628" t="s">
        <v>1345</v>
      </c>
      <c r="C521" s="544"/>
      <c r="D521" s="624"/>
      <c r="E521" s="624"/>
      <c r="F521" s="626" t="str">
        <f t="shared" si="16"/>
        <v/>
      </c>
      <c r="G521" s="626" t="str">
        <f t="shared" si="17"/>
        <v/>
      </c>
    </row>
    <row r="522" customHeight="1" spans="1:7">
      <c r="A522" s="622" t="s">
        <v>1346</v>
      </c>
      <c r="B522" s="628" t="s">
        <v>1347</v>
      </c>
      <c r="C522" s="544"/>
      <c r="D522" s="624"/>
      <c r="E522" s="624"/>
      <c r="F522" s="626" t="str">
        <f t="shared" si="16"/>
        <v/>
      </c>
      <c r="G522" s="626" t="str">
        <f t="shared" si="17"/>
        <v/>
      </c>
    </row>
    <row r="523" customHeight="1" spans="1:7">
      <c r="A523" s="622" t="s">
        <v>1348</v>
      </c>
      <c r="B523" s="628" t="s">
        <v>1349</v>
      </c>
      <c r="C523" s="544"/>
      <c r="D523" s="624">
        <v>542</v>
      </c>
      <c r="E523" s="624">
        <v>140</v>
      </c>
      <c r="F523" s="626" t="str">
        <f t="shared" si="16"/>
        <v/>
      </c>
      <c r="G523" s="626">
        <f t="shared" si="17"/>
        <v>0.25830258302583</v>
      </c>
    </row>
    <row r="524" customHeight="1" spans="1:7">
      <c r="A524" s="622" t="s">
        <v>1350</v>
      </c>
      <c r="B524" s="628" t="s">
        <v>1351</v>
      </c>
      <c r="C524" s="544"/>
      <c r="D524" s="624"/>
      <c r="E524" s="624"/>
      <c r="F524" s="626" t="str">
        <f t="shared" si="16"/>
        <v/>
      </c>
      <c r="G524" s="626" t="str">
        <f t="shared" si="17"/>
        <v/>
      </c>
    </row>
    <row r="525" customHeight="1" spans="1:7">
      <c r="A525" s="622" t="s">
        <v>1352</v>
      </c>
      <c r="B525" s="628" t="s">
        <v>1353</v>
      </c>
      <c r="C525" s="544"/>
      <c r="D525" s="624"/>
      <c r="E525" s="624"/>
      <c r="F525" s="626" t="str">
        <f t="shared" si="16"/>
        <v/>
      </c>
      <c r="G525" s="626" t="str">
        <f t="shared" si="17"/>
        <v/>
      </c>
    </row>
    <row r="526" customHeight="1" spans="1:7">
      <c r="A526" s="622" t="s">
        <v>1354</v>
      </c>
      <c r="B526" s="636" t="s">
        <v>1355</v>
      </c>
      <c r="C526" s="544"/>
      <c r="D526" s="624">
        <v>68</v>
      </c>
      <c r="E526" s="624">
        <v>3</v>
      </c>
      <c r="F526" s="626" t="str">
        <f t="shared" si="16"/>
        <v/>
      </c>
      <c r="G526" s="626">
        <f t="shared" si="17"/>
        <v>0.0441176470588235</v>
      </c>
    </row>
    <row r="527" customHeight="1" spans="1:7">
      <c r="A527" s="622" t="s">
        <v>1356</v>
      </c>
      <c r="B527" s="628" t="s">
        <v>1357</v>
      </c>
      <c r="C527" s="544">
        <v>36</v>
      </c>
      <c r="D527" s="624">
        <v>840</v>
      </c>
      <c r="E527" s="624">
        <v>737</v>
      </c>
      <c r="F527" s="626">
        <f t="shared" si="16"/>
        <v>20.4722222222222</v>
      </c>
      <c r="G527" s="626">
        <f t="shared" si="17"/>
        <v>0.877380952380952</v>
      </c>
    </row>
    <row r="528" customHeight="1" spans="1:7">
      <c r="A528" s="622" t="s">
        <v>1358</v>
      </c>
      <c r="B528" s="628" t="s">
        <v>1359</v>
      </c>
      <c r="C528" s="544"/>
      <c r="D528" s="624">
        <v>175</v>
      </c>
      <c r="E528" s="624">
        <v>71</v>
      </c>
      <c r="F528" s="626" t="str">
        <f t="shared" si="16"/>
        <v/>
      </c>
      <c r="G528" s="626">
        <f t="shared" si="17"/>
        <v>0.405714285714286</v>
      </c>
    </row>
    <row r="529" customHeight="1" spans="1:7">
      <c r="A529" s="622" t="s">
        <v>1360</v>
      </c>
      <c r="B529" s="628" t="s">
        <v>1361</v>
      </c>
      <c r="C529" s="544"/>
      <c r="D529" s="624">
        <v>69</v>
      </c>
      <c r="E529" s="624">
        <v>82</v>
      </c>
      <c r="F529" s="626" t="str">
        <f t="shared" si="16"/>
        <v/>
      </c>
      <c r="G529" s="626">
        <f t="shared" si="17"/>
        <v>1.18840579710145</v>
      </c>
    </row>
    <row r="530" customHeight="1" spans="1:7">
      <c r="A530" s="622" t="s">
        <v>1362</v>
      </c>
      <c r="B530" s="628" t="s">
        <v>1363</v>
      </c>
      <c r="C530" s="544">
        <v>64</v>
      </c>
      <c r="D530" s="624">
        <v>2</v>
      </c>
      <c r="E530" s="624">
        <v>1</v>
      </c>
      <c r="F530" s="626">
        <f t="shared" si="16"/>
        <v>0.015625</v>
      </c>
      <c r="G530" s="626">
        <f t="shared" si="17"/>
        <v>0.5</v>
      </c>
    </row>
    <row r="531" customHeight="1" spans="1:7">
      <c r="A531" s="622" t="s">
        <v>1364</v>
      </c>
      <c r="B531" s="628" t="s">
        <v>1365</v>
      </c>
      <c r="C531" s="544">
        <v>8</v>
      </c>
      <c r="D531" s="624">
        <v>11</v>
      </c>
      <c r="E531" s="624">
        <v>13</v>
      </c>
      <c r="F531" s="626">
        <f t="shared" si="16"/>
        <v>1.625</v>
      </c>
      <c r="G531" s="626">
        <f t="shared" si="17"/>
        <v>1.18181818181818</v>
      </c>
    </row>
    <row r="532" customHeight="1" spans="1:7">
      <c r="A532" s="622" t="s">
        <v>1366</v>
      </c>
      <c r="B532" s="628" t="s">
        <v>1367</v>
      </c>
      <c r="C532" s="544"/>
      <c r="D532" s="624">
        <v>31</v>
      </c>
      <c r="E532" s="624">
        <v>6</v>
      </c>
      <c r="F532" s="626" t="str">
        <f t="shared" si="16"/>
        <v/>
      </c>
      <c r="G532" s="626">
        <f t="shared" si="17"/>
        <v>0.193548387096774</v>
      </c>
    </row>
    <row r="533" customHeight="1" spans="1:7">
      <c r="A533" s="622" t="s">
        <v>1368</v>
      </c>
      <c r="B533" s="628" t="s">
        <v>1369</v>
      </c>
      <c r="C533" s="544"/>
      <c r="D533" s="624">
        <v>10</v>
      </c>
      <c r="E533" s="624"/>
      <c r="F533" s="626" t="str">
        <f t="shared" si="16"/>
        <v/>
      </c>
      <c r="G533" s="626">
        <f t="shared" si="17"/>
        <v>0</v>
      </c>
    </row>
    <row r="534" customHeight="1" spans="1:7">
      <c r="A534" s="622" t="s">
        <v>1370</v>
      </c>
      <c r="B534" s="628" t="s">
        <v>1371</v>
      </c>
      <c r="C534" s="544">
        <v>200</v>
      </c>
      <c r="D534" s="624">
        <v>182</v>
      </c>
      <c r="E534" s="624">
        <v>190</v>
      </c>
      <c r="F534" s="626">
        <f t="shared" si="16"/>
        <v>0.95</v>
      </c>
      <c r="G534" s="626">
        <f t="shared" si="17"/>
        <v>1.04395604395604</v>
      </c>
    </row>
    <row r="535" customHeight="1" spans="1:7">
      <c r="A535" s="622" t="s">
        <v>1372</v>
      </c>
      <c r="B535" s="628" t="s">
        <v>1373</v>
      </c>
      <c r="C535" s="544"/>
      <c r="D535" s="624"/>
      <c r="E535" s="624">
        <v>314</v>
      </c>
      <c r="F535" s="626" t="str">
        <f t="shared" si="16"/>
        <v/>
      </c>
      <c r="G535" s="626" t="str">
        <f t="shared" si="17"/>
        <v/>
      </c>
    </row>
    <row r="536" customHeight="1" spans="1:7">
      <c r="A536" s="622" t="s">
        <v>1374</v>
      </c>
      <c r="B536" s="628" t="s">
        <v>1375</v>
      </c>
      <c r="C536" s="544"/>
      <c r="D536" s="624"/>
      <c r="E536" s="624"/>
      <c r="F536" s="626" t="str">
        <f t="shared" si="16"/>
        <v/>
      </c>
      <c r="G536" s="626" t="str">
        <f t="shared" si="17"/>
        <v/>
      </c>
    </row>
    <row r="537" customHeight="1" spans="1:7">
      <c r="A537" s="622" t="s">
        <v>1376</v>
      </c>
      <c r="B537" s="628" t="s">
        <v>1377</v>
      </c>
      <c r="C537" s="544"/>
      <c r="D537" s="624">
        <v>162</v>
      </c>
      <c r="E537" s="624">
        <v>143</v>
      </c>
      <c r="F537" s="626" t="str">
        <f t="shared" si="16"/>
        <v/>
      </c>
      <c r="G537" s="626">
        <f t="shared" si="17"/>
        <v>0.882716049382716</v>
      </c>
    </row>
    <row r="538" customHeight="1" spans="1:7">
      <c r="A538" s="622" t="s">
        <v>1378</v>
      </c>
      <c r="B538" s="628" t="s">
        <v>1379</v>
      </c>
      <c r="C538" s="544"/>
      <c r="D538" s="624"/>
      <c r="E538" s="624"/>
      <c r="F538" s="626" t="str">
        <f t="shared" si="16"/>
        <v/>
      </c>
      <c r="G538" s="626" t="str">
        <f t="shared" si="17"/>
        <v/>
      </c>
    </row>
    <row r="539" customHeight="1" spans="1:7">
      <c r="A539" s="622" t="s">
        <v>1380</v>
      </c>
      <c r="B539" s="628" t="s">
        <v>1381</v>
      </c>
      <c r="C539" s="544"/>
      <c r="D539" s="624">
        <v>417</v>
      </c>
      <c r="E539" s="624">
        <v>207</v>
      </c>
      <c r="F539" s="626" t="str">
        <f t="shared" si="16"/>
        <v/>
      </c>
      <c r="G539" s="626">
        <f t="shared" si="17"/>
        <v>0.496402877697842</v>
      </c>
    </row>
    <row r="540" customHeight="1" spans="1:7">
      <c r="A540" s="622" t="s">
        <v>1382</v>
      </c>
      <c r="B540" s="628" t="s">
        <v>1383</v>
      </c>
      <c r="C540" s="544"/>
      <c r="D540" s="624"/>
      <c r="E540" s="624"/>
      <c r="F540" s="626" t="str">
        <f t="shared" si="16"/>
        <v/>
      </c>
      <c r="G540" s="626" t="str">
        <f t="shared" si="17"/>
        <v/>
      </c>
    </row>
    <row r="541" customHeight="1" spans="1:7">
      <c r="A541" s="622" t="s">
        <v>1384</v>
      </c>
      <c r="B541" s="628" t="s">
        <v>524</v>
      </c>
      <c r="C541" s="544">
        <v>120</v>
      </c>
      <c r="D541" s="624">
        <v>120</v>
      </c>
      <c r="E541" s="624">
        <v>113</v>
      </c>
      <c r="F541" s="626">
        <f t="shared" si="16"/>
        <v>0.941666666666667</v>
      </c>
      <c r="G541" s="626">
        <f t="shared" si="17"/>
        <v>0.941666666666667</v>
      </c>
    </row>
    <row r="542" customHeight="1" spans="1:7">
      <c r="A542" s="622" t="s">
        <v>1385</v>
      </c>
      <c r="B542" s="628" t="s">
        <v>526</v>
      </c>
      <c r="C542" s="544"/>
      <c r="D542" s="624"/>
      <c r="E542" s="624"/>
      <c r="F542" s="626" t="str">
        <f t="shared" si="16"/>
        <v/>
      </c>
      <c r="G542" s="626" t="str">
        <f t="shared" si="17"/>
        <v/>
      </c>
    </row>
    <row r="543" customHeight="1" spans="1:7">
      <c r="A543" s="622" t="s">
        <v>1386</v>
      </c>
      <c r="B543" s="628" t="s">
        <v>528</v>
      </c>
      <c r="C543" s="544"/>
      <c r="D543" s="624"/>
      <c r="E543" s="624"/>
      <c r="F543" s="626" t="str">
        <f t="shared" si="16"/>
        <v/>
      </c>
      <c r="G543" s="626" t="str">
        <f t="shared" si="17"/>
        <v/>
      </c>
    </row>
    <row r="544" customHeight="1" spans="1:7">
      <c r="A544" s="622" t="s">
        <v>1387</v>
      </c>
      <c r="B544" s="628" t="s">
        <v>1388</v>
      </c>
      <c r="C544" s="544"/>
      <c r="D544" s="624">
        <v>169</v>
      </c>
      <c r="E544" s="624"/>
      <c r="F544" s="626" t="str">
        <f t="shared" si="16"/>
        <v/>
      </c>
      <c r="G544" s="626">
        <f t="shared" si="17"/>
        <v>0</v>
      </c>
    </row>
    <row r="545" customHeight="1" spans="1:7">
      <c r="A545" s="622" t="s">
        <v>1389</v>
      </c>
      <c r="B545" s="628" t="s">
        <v>1390</v>
      </c>
      <c r="C545" s="544">
        <v>20</v>
      </c>
      <c r="D545" s="624">
        <v>21</v>
      </c>
      <c r="E545" s="624"/>
      <c r="F545" s="626">
        <f t="shared" si="16"/>
        <v>0</v>
      </c>
      <c r="G545" s="626">
        <f t="shared" si="17"/>
        <v>0</v>
      </c>
    </row>
    <row r="546" customHeight="1" spans="1:7">
      <c r="A546" s="622" t="s">
        <v>1391</v>
      </c>
      <c r="B546" s="628" t="s">
        <v>1392</v>
      </c>
      <c r="C546" s="544"/>
      <c r="D546" s="624"/>
      <c r="E546" s="624"/>
      <c r="F546" s="626" t="str">
        <f t="shared" si="16"/>
        <v/>
      </c>
      <c r="G546" s="626" t="str">
        <f t="shared" si="17"/>
        <v/>
      </c>
    </row>
    <row r="547" customHeight="1" spans="1:7">
      <c r="A547" s="622" t="s">
        <v>1393</v>
      </c>
      <c r="B547" s="628" t="s">
        <v>1394</v>
      </c>
      <c r="C547" s="544">
        <v>600</v>
      </c>
      <c r="D547" s="624">
        <v>588</v>
      </c>
      <c r="E547" s="624">
        <v>800</v>
      </c>
      <c r="F547" s="626">
        <f t="shared" si="16"/>
        <v>1.33333333333333</v>
      </c>
      <c r="G547" s="626">
        <f t="shared" si="17"/>
        <v>1.36054421768707</v>
      </c>
    </row>
    <row r="548" customHeight="1" spans="1:7">
      <c r="A548" s="622" t="s">
        <v>1395</v>
      </c>
      <c r="B548" s="628" t="s">
        <v>1396</v>
      </c>
      <c r="C548" s="544">
        <v>447</v>
      </c>
      <c r="D548" s="624">
        <v>525</v>
      </c>
      <c r="E548" s="624">
        <v>636</v>
      </c>
      <c r="F548" s="626">
        <f t="shared" si="16"/>
        <v>1.42281879194631</v>
      </c>
      <c r="G548" s="626">
        <f t="shared" si="17"/>
        <v>1.21142857142857</v>
      </c>
    </row>
    <row r="549" customHeight="1" spans="1:7">
      <c r="A549" s="622" t="s">
        <v>1397</v>
      </c>
      <c r="B549" s="628" t="s">
        <v>524</v>
      </c>
      <c r="C549" s="544"/>
      <c r="D549" s="624"/>
      <c r="E549" s="624"/>
      <c r="F549" s="626" t="str">
        <f t="shared" si="16"/>
        <v/>
      </c>
      <c r="G549" s="626" t="str">
        <f t="shared" si="17"/>
        <v/>
      </c>
    </row>
    <row r="550" customHeight="1" spans="1:7">
      <c r="A550" s="622" t="s">
        <v>1398</v>
      </c>
      <c r="B550" s="628" t="s">
        <v>526</v>
      </c>
      <c r="C550" s="544"/>
      <c r="D550" s="624"/>
      <c r="E550" s="624"/>
      <c r="F550" s="626" t="str">
        <f t="shared" si="16"/>
        <v/>
      </c>
      <c r="G550" s="626" t="str">
        <f t="shared" si="17"/>
        <v/>
      </c>
    </row>
    <row r="551" customHeight="1" spans="1:7">
      <c r="A551" s="622" t="s">
        <v>1399</v>
      </c>
      <c r="B551" s="628" t="s">
        <v>528</v>
      </c>
      <c r="C551" s="544"/>
      <c r="D551" s="624"/>
      <c r="E551" s="624"/>
      <c r="F551" s="626" t="str">
        <f t="shared" si="16"/>
        <v/>
      </c>
      <c r="G551" s="626" t="str">
        <f t="shared" si="17"/>
        <v/>
      </c>
    </row>
    <row r="552" customHeight="1" spans="1:7">
      <c r="A552" s="622" t="s">
        <v>1400</v>
      </c>
      <c r="B552" s="628" t="s">
        <v>542</v>
      </c>
      <c r="C552" s="544"/>
      <c r="D552" s="624"/>
      <c r="E552" s="624"/>
      <c r="F552" s="626" t="str">
        <f t="shared" si="16"/>
        <v/>
      </c>
      <c r="G552" s="626" t="str">
        <f t="shared" si="17"/>
        <v/>
      </c>
    </row>
    <row r="553" customHeight="1" spans="1:7">
      <c r="A553" s="622" t="s">
        <v>1401</v>
      </c>
      <c r="B553" s="628" t="s">
        <v>1402</v>
      </c>
      <c r="C553" s="544"/>
      <c r="D553" s="624"/>
      <c r="E553" s="624"/>
      <c r="F553" s="626" t="str">
        <f t="shared" si="16"/>
        <v/>
      </c>
      <c r="G553" s="626" t="str">
        <f t="shared" si="17"/>
        <v/>
      </c>
    </row>
    <row r="554" customHeight="1" spans="1:7">
      <c r="A554" s="622" t="s">
        <v>1403</v>
      </c>
      <c r="B554" s="628" t="s">
        <v>1404</v>
      </c>
      <c r="C554" s="544">
        <v>2500</v>
      </c>
      <c r="D554" s="624">
        <v>2844</v>
      </c>
      <c r="E554" s="624">
        <v>2500</v>
      </c>
      <c r="F554" s="626">
        <f t="shared" si="16"/>
        <v>1</v>
      </c>
      <c r="G554" s="626">
        <f t="shared" si="17"/>
        <v>0.879043600562588</v>
      </c>
    </row>
    <row r="555" customHeight="1" spans="1:7">
      <c r="A555" s="622" t="s">
        <v>1405</v>
      </c>
      <c r="B555" s="628" t="s">
        <v>1406</v>
      </c>
      <c r="C555" s="544">
        <v>2500</v>
      </c>
      <c r="D555" s="624">
        <v>3310</v>
      </c>
      <c r="E555" s="624">
        <v>2500</v>
      </c>
      <c r="F555" s="626">
        <f t="shared" si="16"/>
        <v>1</v>
      </c>
      <c r="G555" s="626">
        <f t="shared" si="17"/>
        <v>0.755287009063444</v>
      </c>
    </row>
    <row r="556" customHeight="1" spans="1:7">
      <c r="A556" s="622" t="s">
        <v>1407</v>
      </c>
      <c r="B556" s="628" t="s">
        <v>1408</v>
      </c>
      <c r="C556" s="544">
        <v>2500</v>
      </c>
      <c r="D556" s="624">
        <v>1719</v>
      </c>
      <c r="E556" s="624">
        <v>667</v>
      </c>
      <c r="F556" s="626">
        <f t="shared" si="16"/>
        <v>0.2668</v>
      </c>
      <c r="G556" s="626">
        <f t="shared" si="17"/>
        <v>0.388016288539849</v>
      </c>
    </row>
    <row r="557" customHeight="1" spans="1:7">
      <c r="A557" s="622" t="s">
        <v>1409</v>
      </c>
      <c r="B557" s="628" t="s">
        <v>1410</v>
      </c>
      <c r="C557" s="544"/>
      <c r="D557" s="624"/>
      <c r="E557" s="624">
        <v>1</v>
      </c>
      <c r="F557" s="626" t="str">
        <f t="shared" si="16"/>
        <v/>
      </c>
      <c r="G557" s="626" t="str">
        <f t="shared" si="17"/>
        <v/>
      </c>
    </row>
    <row r="558" customHeight="1" spans="1:7">
      <c r="A558" s="622" t="s">
        <v>1411</v>
      </c>
      <c r="B558" s="628" t="s">
        <v>1412</v>
      </c>
      <c r="C558" s="544">
        <v>51</v>
      </c>
      <c r="D558" s="624">
        <v>34</v>
      </c>
      <c r="E558" s="624">
        <v>30</v>
      </c>
      <c r="F558" s="626">
        <f t="shared" si="16"/>
        <v>0.588235294117647</v>
      </c>
      <c r="G558" s="626">
        <f t="shared" si="17"/>
        <v>0.882352941176471</v>
      </c>
    </row>
    <row r="559" customHeight="1" spans="1:7">
      <c r="A559" s="622" t="s">
        <v>1413</v>
      </c>
      <c r="B559" s="628" t="s">
        <v>1414</v>
      </c>
      <c r="C559" s="544">
        <v>1500</v>
      </c>
      <c r="D559" s="624">
        <v>1313</v>
      </c>
      <c r="E559" s="624">
        <v>990</v>
      </c>
      <c r="F559" s="626">
        <f t="shared" si="16"/>
        <v>0.66</v>
      </c>
      <c r="G559" s="626">
        <f t="shared" si="17"/>
        <v>0.753998476770754</v>
      </c>
    </row>
    <row r="560" customHeight="1" spans="1:7">
      <c r="A560" s="622" t="s">
        <v>1415</v>
      </c>
      <c r="B560" s="637" t="s">
        <v>1416</v>
      </c>
      <c r="C560" s="544"/>
      <c r="D560" s="624"/>
      <c r="E560" s="624"/>
      <c r="F560" s="626" t="str">
        <f t="shared" si="16"/>
        <v/>
      </c>
      <c r="G560" s="626" t="str">
        <f t="shared" si="17"/>
        <v/>
      </c>
    </row>
    <row r="561" customHeight="1" spans="1:7">
      <c r="A561" s="622" t="s">
        <v>1417</v>
      </c>
      <c r="B561" s="628" t="s">
        <v>1418</v>
      </c>
      <c r="C561" s="544"/>
      <c r="D561" s="624"/>
      <c r="E561" s="624"/>
      <c r="F561" s="626" t="str">
        <f t="shared" si="16"/>
        <v/>
      </c>
      <c r="G561" s="626" t="str">
        <f t="shared" si="17"/>
        <v/>
      </c>
    </row>
    <row r="562" customHeight="1" spans="1:7">
      <c r="A562" s="622" t="s">
        <v>1419</v>
      </c>
      <c r="B562" s="628" t="s">
        <v>1420</v>
      </c>
      <c r="C562" s="544"/>
      <c r="D562" s="624"/>
      <c r="E562" s="624"/>
      <c r="F562" s="626" t="str">
        <f t="shared" si="16"/>
        <v/>
      </c>
      <c r="G562" s="626" t="str">
        <f t="shared" si="17"/>
        <v/>
      </c>
    </row>
    <row r="563" customHeight="1" spans="1:7">
      <c r="A563" s="622" t="s">
        <v>1421</v>
      </c>
      <c r="B563" s="628" t="s">
        <v>1422</v>
      </c>
      <c r="C563" s="544"/>
      <c r="D563" s="624"/>
      <c r="E563" s="624"/>
      <c r="F563" s="626" t="str">
        <f t="shared" si="16"/>
        <v/>
      </c>
      <c r="G563" s="626" t="str">
        <f t="shared" si="17"/>
        <v/>
      </c>
    </row>
    <row r="564" customHeight="1" spans="1:7">
      <c r="A564" s="622" t="s">
        <v>1423</v>
      </c>
      <c r="B564" s="628" t="s">
        <v>1424</v>
      </c>
      <c r="C564" s="544">
        <v>235</v>
      </c>
      <c r="D564" s="624">
        <v>642</v>
      </c>
      <c r="E564" s="624">
        <v>986</v>
      </c>
      <c r="F564" s="626">
        <f t="shared" si="16"/>
        <v>4.19574468085106</v>
      </c>
      <c r="G564" s="626">
        <f t="shared" si="17"/>
        <v>1.53582554517134</v>
      </c>
    </row>
    <row r="565" customHeight="1" spans="1:7">
      <c r="A565" s="622" t="s">
        <v>1425</v>
      </c>
      <c r="B565" s="628" t="s">
        <v>1426</v>
      </c>
      <c r="C565" s="544">
        <v>3000</v>
      </c>
      <c r="D565" s="624">
        <v>4929</v>
      </c>
      <c r="E565" s="624">
        <v>4726</v>
      </c>
      <c r="F565" s="626">
        <f t="shared" si="16"/>
        <v>1.57533333333333</v>
      </c>
      <c r="G565" s="626">
        <f t="shared" si="17"/>
        <v>0.958815175491986</v>
      </c>
    </row>
    <row r="566" customHeight="1" spans="1:7">
      <c r="A566" s="622" t="s">
        <v>1427</v>
      </c>
      <c r="B566" s="628" t="s">
        <v>1428</v>
      </c>
      <c r="C566" s="544"/>
      <c r="D566" s="624">
        <v>66</v>
      </c>
      <c r="E566" s="624">
        <v>73</v>
      </c>
      <c r="F566" s="626" t="str">
        <f t="shared" si="16"/>
        <v/>
      </c>
      <c r="G566" s="626">
        <f t="shared" si="17"/>
        <v>1.10606060606061</v>
      </c>
    </row>
    <row r="567" customHeight="1" spans="1:7">
      <c r="A567" s="622" t="s">
        <v>1429</v>
      </c>
      <c r="B567" s="628" t="s">
        <v>1430</v>
      </c>
      <c r="C567" s="544"/>
      <c r="D567" s="624"/>
      <c r="E567" s="624"/>
      <c r="F567" s="626" t="str">
        <f t="shared" si="16"/>
        <v/>
      </c>
      <c r="G567" s="626" t="str">
        <f t="shared" si="17"/>
        <v/>
      </c>
    </row>
    <row r="568" customHeight="1" spans="1:7">
      <c r="A568" s="622" t="s">
        <v>1431</v>
      </c>
      <c r="B568" s="628" t="s">
        <v>1432</v>
      </c>
      <c r="C568" s="544"/>
      <c r="D568" s="624"/>
      <c r="E568" s="624"/>
      <c r="F568" s="626" t="str">
        <f t="shared" si="16"/>
        <v/>
      </c>
      <c r="G568" s="626" t="str">
        <f t="shared" si="17"/>
        <v/>
      </c>
    </row>
    <row r="569" customHeight="1" spans="1:7">
      <c r="A569" s="622" t="s">
        <v>1433</v>
      </c>
      <c r="B569" s="628" t="s">
        <v>1434</v>
      </c>
      <c r="C569" s="544"/>
      <c r="D569" s="624"/>
      <c r="E569" s="624"/>
      <c r="F569" s="626" t="str">
        <f t="shared" si="16"/>
        <v/>
      </c>
      <c r="G569" s="626" t="str">
        <f t="shared" si="17"/>
        <v/>
      </c>
    </row>
    <row r="570" customHeight="1" spans="1:7">
      <c r="A570" s="622" t="s">
        <v>1435</v>
      </c>
      <c r="B570" s="628" t="s">
        <v>524</v>
      </c>
      <c r="C570" s="544">
        <v>204</v>
      </c>
      <c r="D570" s="624">
        <v>209</v>
      </c>
      <c r="E570" s="624">
        <v>221</v>
      </c>
      <c r="F570" s="626">
        <f t="shared" si="16"/>
        <v>1.08333333333333</v>
      </c>
      <c r="G570" s="626">
        <f t="shared" si="17"/>
        <v>1.05741626794258</v>
      </c>
    </row>
    <row r="571" customHeight="1" spans="1:7">
      <c r="A571" s="622" t="s">
        <v>1436</v>
      </c>
      <c r="B571" s="628" t="s">
        <v>526</v>
      </c>
      <c r="C571" s="544"/>
      <c r="D571" s="624"/>
      <c r="E571" s="624"/>
      <c r="F571" s="626" t="str">
        <f t="shared" si="16"/>
        <v/>
      </c>
      <c r="G571" s="626" t="str">
        <f t="shared" si="17"/>
        <v/>
      </c>
    </row>
    <row r="572" customHeight="1" spans="1:7">
      <c r="A572" s="622" t="s">
        <v>1437</v>
      </c>
      <c r="B572" s="628" t="s">
        <v>528</v>
      </c>
      <c r="C572" s="544"/>
      <c r="D572" s="624"/>
      <c r="E572" s="624"/>
      <c r="F572" s="626" t="str">
        <f t="shared" si="16"/>
        <v/>
      </c>
      <c r="G572" s="626" t="str">
        <f t="shared" si="17"/>
        <v/>
      </c>
    </row>
    <row r="573" customHeight="1" spans="1:7">
      <c r="A573" s="622" t="s">
        <v>1438</v>
      </c>
      <c r="B573" s="628" t="s">
        <v>1439</v>
      </c>
      <c r="C573" s="544">
        <v>48</v>
      </c>
      <c r="D573" s="624">
        <v>51</v>
      </c>
      <c r="E573" s="624">
        <v>41</v>
      </c>
      <c r="F573" s="626">
        <f t="shared" si="16"/>
        <v>0.854166666666667</v>
      </c>
      <c r="G573" s="626">
        <f t="shared" si="17"/>
        <v>0.803921568627451</v>
      </c>
    </row>
    <row r="574" customHeight="1" spans="1:7">
      <c r="A574" s="622" t="s">
        <v>1440</v>
      </c>
      <c r="B574" s="628" t="s">
        <v>1441</v>
      </c>
      <c r="C574" s="544"/>
      <c r="D574" s="624"/>
      <c r="E574" s="624"/>
      <c r="F574" s="626" t="str">
        <f t="shared" si="16"/>
        <v/>
      </c>
      <c r="G574" s="626" t="str">
        <f t="shared" si="17"/>
        <v/>
      </c>
    </row>
    <row r="575" customHeight="1" spans="1:7">
      <c r="A575" s="638">
        <v>2082806</v>
      </c>
      <c r="B575" s="633" t="s">
        <v>1442</v>
      </c>
      <c r="C575" s="634"/>
      <c r="D575" s="634"/>
      <c r="E575" s="634"/>
      <c r="F575" s="639" t="str">
        <f t="shared" si="16"/>
        <v/>
      </c>
      <c r="G575" s="626" t="str">
        <f t="shared" si="17"/>
        <v/>
      </c>
    </row>
    <row r="576" customHeight="1" spans="1:7">
      <c r="A576" s="622" t="s">
        <v>1443</v>
      </c>
      <c r="B576" s="628" t="s">
        <v>542</v>
      </c>
      <c r="C576" s="544"/>
      <c r="D576" s="624"/>
      <c r="E576" s="624"/>
      <c r="F576" s="626" t="str">
        <f t="shared" si="16"/>
        <v/>
      </c>
      <c r="G576" s="626" t="str">
        <f t="shared" si="17"/>
        <v/>
      </c>
    </row>
    <row r="577" customHeight="1" spans="1:7">
      <c r="A577" s="622" t="s">
        <v>1444</v>
      </c>
      <c r="B577" s="628" t="s">
        <v>1445</v>
      </c>
      <c r="C577" s="544">
        <v>7</v>
      </c>
      <c r="D577" s="624">
        <v>6</v>
      </c>
      <c r="E577" s="624"/>
      <c r="F577" s="626">
        <f t="shared" si="16"/>
        <v>0</v>
      </c>
      <c r="G577" s="626">
        <f t="shared" si="17"/>
        <v>0</v>
      </c>
    </row>
    <row r="578" customHeight="1" spans="1:7">
      <c r="A578" s="622" t="s">
        <v>1446</v>
      </c>
      <c r="B578" s="628" t="s">
        <v>1447</v>
      </c>
      <c r="C578" s="544">
        <v>99</v>
      </c>
      <c r="D578" s="624">
        <v>99</v>
      </c>
      <c r="E578" s="624">
        <v>100</v>
      </c>
      <c r="F578" s="626">
        <f t="shared" si="16"/>
        <v>1.01010101010101</v>
      </c>
      <c r="G578" s="626">
        <f t="shared" si="17"/>
        <v>1.01010101010101</v>
      </c>
    </row>
    <row r="579" customHeight="1" spans="1:7">
      <c r="A579" s="622" t="s">
        <v>1448</v>
      </c>
      <c r="B579" s="628" t="s">
        <v>1449</v>
      </c>
      <c r="C579" s="544"/>
      <c r="D579" s="624"/>
      <c r="E579" s="624"/>
      <c r="F579" s="626" t="str">
        <f t="shared" si="16"/>
        <v/>
      </c>
      <c r="G579" s="626" t="str">
        <f t="shared" si="17"/>
        <v/>
      </c>
    </row>
    <row r="580" customHeight="1" spans="1:7">
      <c r="A580" s="622" t="s">
        <v>1450</v>
      </c>
      <c r="B580" s="628" t="s">
        <v>307</v>
      </c>
      <c r="C580" s="544">
        <v>361</v>
      </c>
      <c r="D580" s="624">
        <v>337</v>
      </c>
      <c r="E580" s="624">
        <v>406</v>
      </c>
      <c r="F580" s="626">
        <f t="shared" si="16"/>
        <v>1.12465373961219</v>
      </c>
      <c r="G580" s="626">
        <f t="shared" si="17"/>
        <v>1.20474777448071</v>
      </c>
    </row>
    <row r="581" customHeight="1" spans="1:7">
      <c r="A581" s="622" t="s">
        <v>1451</v>
      </c>
      <c r="B581" s="628" t="s">
        <v>524</v>
      </c>
      <c r="C581" s="544">
        <v>604</v>
      </c>
      <c r="D581" s="624">
        <v>593</v>
      </c>
      <c r="E581" s="624">
        <v>612</v>
      </c>
      <c r="F581" s="626">
        <f t="shared" si="16"/>
        <v>1.01324503311258</v>
      </c>
      <c r="G581" s="626">
        <f t="shared" si="17"/>
        <v>1.03204047217538</v>
      </c>
    </row>
    <row r="582" customHeight="1" spans="1:7">
      <c r="A582" s="622" t="s">
        <v>1452</v>
      </c>
      <c r="B582" s="628" t="s">
        <v>526</v>
      </c>
      <c r="C582" s="544"/>
      <c r="D582" s="624"/>
      <c r="E582" s="624"/>
      <c r="F582" s="626" t="str">
        <f t="shared" ref="F582:F645" si="18">IFERROR($E582/C582,"")</f>
        <v/>
      </c>
      <c r="G582" s="626" t="str">
        <f t="shared" ref="G582:G645" si="19">IFERROR($E582/D582,"")</f>
        <v/>
      </c>
    </row>
    <row r="583" customHeight="1" spans="1:7">
      <c r="A583" s="622" t="s">
        <v>1453</v>
      </c>
      <c r="B583" s="628" t="s">
        <v>528</v>
      </c>
      <c r="C583" s="544"/>
      <c r="D583" s="624"/>
      <c r="E583" s="624"/>
      <c r="F583" s="626" t="str">
        <f t="shared" si="18"/>
        <v/>
      </c>
      <c r="G583" s="626" t="str">
        <f t="shared" si="19"/>
        <v/>
      </c>
    </row>
    <row r="584" customHeight="1" spans="1:7">
      <c r="A584" s="622" t="s">
        <v>1454</v>
      </c>
      <c r="B584" s="628" t="s">
        <v>1455</v>
      </c>
      <c r="C584" s="544">
        <v>202</v>
      </c>
      <c r="D584" s="624">
        <v>130</v>
      </c>
      <c r="E584" s="624">
        <v>200</v>
      </c>
      <c r="F584" s="626">
        <f t="shared" si="18"/>
        <v>0.99009900990099</v>
      </c>
      <c r="G584" s="626">
        <f t="shared" si="19"/>
        <v>1.53846153846154</v>
      </c>
    </row>
    <row r="585" customHeight="1" spans="1:7">
      <c r="A585" s="622" t="s">
        <v>1456</v>
      </c>
      <c r="B585" s="628" t="s">
        <v>1457</v>
      </c>
      <c r="C585" s="544">
        <v>350</v>
      </c>
      <c r="D585" s="624">
        <v>774</v>
      </c>
      <c r="E585" s="624">
        <v>353</v>
      </c>
      <c r="F585" s="626">
        <f t="shared" si="18"/>
        <v>1.00857142857143</v>
      </c>
      <c r="G585" s="626">
        <f t="shared" si="19"/>
        <v>0.456072351421189</v>
      </c>
    </row>
    <row r="586" customHeight="1" spans="1:7">
      <c r="A586" s="622" t="s">
        <v>1458</v>
      </c>
      <c r="B586" s="628" t="s">
        <v>1459</v>
      </c>
      <c r="C586" s="544">
        <v>250</v>
      </c>
      <c r="D586" s="624">
        <v>255</v>
      </c>
      <c r="E586" s="624">
        <v>250</v>
      </c>
      <c r="F586" s="626">
        <f t="shared" si="18"/>
        <v>1</v>
      </c>
      <c r="G586" s="626">
        <f t="shared" si="19"/>
        <v>0.980392156862745</v>
      </c>
    </row>
    <row r="587" customHeight="1" spans="1:7">
      <c r="A587" s="622" t="s">
        <v>1460</v>
      </c>
      <c r="B587" s="628" t="s">
        <v>1461</v>
      </c>
      <c r="C587" s="544"/>
      <c r="D587" s="624"/>
      <c r="E587" s="624"/>
      <c r="F587" s="626" t="str">
        <f t="shared" si="18"/>
        <v/>
      </c>
      <c r="G587" s="626" t="str">
        <f t="shared" si="19"/>
        <v/>
      </c>
    </row>
    <row r="588" customHeight="1" spans="1:7">
      <c r="A588" s="622" t="s">
        <v>1462</v>
      </c>
      <c r="B588" s="628" t="s">
        <v>1463</v>
      </c>
      <c r="C588" s="544"/>
      <c r="D588" s="624"/>
      <c r="E588" s="624"/>
      <c r="F588" s="626" t="str">
        <f t="shared" si="18"/>
        <v/>
      </c>
      <c r="G588" s="626" t="str">
        <f t="shared" si="19"/>
        <v/>
      </c>
    </row>
    <row r="589" customHeight="1" spans="1:7">
      <c r="A589" s="622" t="s">
        <v>1464</v>
      </c>
      <c r="B589" s="628" t="s">
        <v>1465</v>
      </c>
      <c r="C589" s="544"/>
      <c r="D589" s="624"/>
      <c r="E589" s="624"/>
      <c r="F589" s="626" t="str">
        <f t="shared" si="18"/>
        <v/>
      </c>
      <c r="G589" s="626" t="str">
        <f t="shared" si="19"/>
        <v/>
      </c>
    </row>
    <row r="590" customHeight="1" spans="1:7">
      <c r="A590" s="622" t="s">
        <v>1466</v>
      </c>
      <c r="B590" s="628" t="s">
        <v>1467</v>
      </c>
      <c r="C590" s="544"/>
      <c r="D590" s="624"/>
      <c r="E590" s="624"/>
      <c r="F590" s="626" t="str">
        <f t="shared" si="18"/>
        <v/>
      </c>
      <c r="G590" s="626" t="str">
        <f t="shared" si="19"/>
        <v/>
      </c>
    </row>
    <row r="591" customHeight="1" spans="1:7">
      <c r="A591" s="622" t="s">
        <v>1468</v>
      </c>
      <c r="B591" s="628" t="s">
        <v>1469</v>
      </c>
      <c r="C591" s="544"/>
      <c r="D591" s="624"/>
      <c r="E591" s="624"/>
      <c r="F591" s="626" t="str">
        <f t="shared" si="18"/>
        <v/>
      </c>
      <c r="G591" s="626" t="str">
        <f t="shared" si="19"/>
        <v/>
      </c>
    </row>
    <row r="592" customHeight="1" spans="1:7">
      <c r="A592" s="622" t="s">
        <v>1470</v>
      </c>
      <c r="B592" s="628" t="s">
        <v>1471</v>
      </c>
      <c r="C592" s="544"/>
      <c r="D592" s="624"/>
      <c r="E592" s="624"/>
      <c r="F592" s="626" t="str">
        <f t="shared" si="18"/>
        <v/>
      </c>
      <c r="G592" s="626" t="str">
        <f t="shared" si="19"/>
        <v/>
      </c>
    </row>
    <row r="593" customHeight="1" spans="1:7">
      <c r="A593" s="622" t="s">
        <v>1472</v>
      </c>
      <c r="B593" s="628" t="s">
        <v>1473</v>
      </c>
      <c r="C593" s="544"/>
      <c r="D593" s="624"/>
      <c r="E593" s="624"/>
      <c r="F593" s="626" t="str">
        <f t="shared" si="18"/>
        <v/>
      </c>
      <c r="G593" s="626" t="str">
        <f t="shared" si="19"/>
        <v/>
      </c>
    </row>
    <row r="594" customHeight="1" spans="1:7">
      <c r="A594" s="622" t="s">
        <v>1474</v>
      </c>
      <c r="B594" s="628" t="s">
        <v>1475</v>
      </c>
      <c r="C594" s="544"/>
      <c r="D594" s="624"/>
      <c r="E594" s="624"/>
      <c r="F594" s="626" t="str">
        <f t="shared" si="18"/>
        <v/>
      </c>
      <c r="G594" s="626" t="str">
        <f t="shared" si="19"/>
        <v/>
      </c>
    </row>
    <row r="595" customHeight="1" spans="1:7">
      <c r="A595" s="622" t="s">
        <v>1476</v>
      </c>
      <c r="B595" s="628" t="s">
        <v>1477</v>
      </c>
      <c r="C595" s="544"/>
      <c r="D595" s="624"/>
      <c r="E595" s="624"/>
      <c r="F595" s="626" t="str">
        <f t="shared" si="18"/>
        <v/>
      </c>
      <c r="G595" s="626" t="str">
        <f t="shared" si="19"/>
        <v/>
      </c>
    </row>
    <row r="596" customHeight="1" spans="1:7">
      <c r="A596" s="622" t="s">
        <v>1478</v>
      </c>
      <c r="B596" s="628" t="s">
        <v>1479</v>
      </c>
      <c r="C596" s="544"/>
      <c r="D596" s="624"/>
      <c r="E596" s="624"/>
      <c r="F596" s="626" t="str">
        <f t="shared" si="18"/>
        <v/>
      </c>
      <c r="G596" s="626" t="str">
        <f t="shared" si="19"/>
        <v/>
      </c>
    </row>
    <row r="597" customHeight="1" spans="1:7">
      <c r="A597" s="622" t="s">
        <v>1480</v>
      </c>
      <c r="B597" s="628" t="s">
        <v>1481</v>
      </c>
      <c r="C597" s="544"/>
      <c r="D597" s="624"/>
      <c r="E597" s="624"/>
      <c r="F597" s="626" t="str">
        <f t="shared" si="18"/>
        <v/>
      </c>
      <c r="G597" s="626" t="str">
        <f t="shared" si="19"/>
        <v/>
      </c>
    </row>
    <row r="598" customHeight="1" spans="1:7">
      <c r="A598" s="622" t="s">
        <v>1482</v>
      </c>
      <c r="B598" s="628" t="s">
        <v>1483</v>
      </c>
      <c r="C598" s="544">
        <v>45</v>
      </c>
      <c r="D598" s="624">
        <v>96</v>
      </c>
      <c r="E598" s="624">
        <v>161</v>
      </c>
      <c r="F598" s="626">
        <f t="shared" si="18"/>
        <v>3.57777777777778</v>
      </c>
      <c r="G598" s="626">
        <f t="shared" si="19"/>
        <v>1.67708333333333</v>
      </c>
    </row>
    <row r="599" customHeight="1" spans="1:7">
      <c r="A599" s="622" t="s">
        <v>1484</v>
      </c>
      <c r="B599" s="628" t="s">
        <v>1485</v>
      </c>
      <c r="C599" s="544"/>
      <c r="D599" s="624"/>
      <c r="E599" s="624"/>
      <c r="F599" s="626" t="str">
        <f t="shared" si="18"/>
        <v/>
      </c>
      <c r="G599" s="626" t="str">
        <f t="shared" si="19"/>
        <v/>
      </c>
    </row>
    <row r="600" customHeight="1" spans="1:7">
      <c r="A600" s="622" t="s">
        <v>1486</v>
      </c>
      <c r="B600" s="628" t="s">
        <v>1487</v>
      </c>
      <c r="C600" s="544">
        <v>2033</v>
      </c>
      <c r="D600" s="624">
        <v>2012</v>
      </c>
      <c r="E600" s="624">
        <v>2238</v>
      </c>
      <c r="F600" s="626">
        <f t="shared" si="18"/>
        <v>1.10083620265617</v>
      </c>
      <c r="G600" s="626">
        <f t="shared" si="19"/>
        <v>1.11232604373757</v>
      </c>
    </row>
    <row r="601" customHeight="1" spans="1:7">
      <c r="A601" s="622" t="s">
        <v>1488</v>
      </c>
      <c r="B601" s="628" t="s">
        <v>1489</v>
      </c>
      <c r="C601" s="544">
        <v>176</v>
      </c>
      <c r="D601" s="624">
        <v>79</v>
      </c>
      <c r="E601" s="624">
        <v>326</v>
      </c>
      <c r="F601" s="626">
        <f t="shared" si="18"/>
        <v>1.85227272727273</v>
      </c>
      <c r="G601" s="626">
        <f t="shared" si="19"/>
        <v>4.12658227848101</v>
      </c>
    </row>
    <row r="602" customHeight="1" spans="1:7">
      <c r="A602" s="622" t="s">
        <v>1490</v>
      </c>
      <c r="B602" s="628" t="s">
        <v>1491</v>
      </c>
      <c r="C602" s="544">
        <v>302</v>
      </c>
      <c r="D602" s="624">
        <v>476</v>
      </c>
      <c r="E602" s="624">
        <v>565</v>
      </c>
      <c r="F602" s="626">
        <f t="shared" si="18"/>
        <v>1.87086092715232</v>
      </c>
      <c r="G602" s="626">
        <f t="shared" si="19"/>
        <v>1.18697478991597</v>
      </c>
    </row>
    <row r="603" customHeight="1" spans="1:7">
      <c r="A603" s="622" t="s">
        <v>1492</v>
      </c>
      <c r="B603" s="628" t="s">
        <v>1493</v>
      </c>
      <c r="C603" s="544">
        <v>146</v>
      </c>
      <c r="D603" s="624">
        <v>149</v>
      </c>
      <c r="E603" s="624"/>
      <c r="F603" s="626">
        <f t="shared" si="18"/>
        <v>0</v>
      </c>
      <c r="G603" s="626">
        <f t="shared" si="19"/>
        <v>0</v>
      </c>
    </row>
    <row r="604" customHeight="1" spans="1:7">
      <c r="A604" s="622" t="s">
        <v>1494</v>
      </c>
      <c r="B604" s="628" t="s">
        <v>1495</v>
      </c>
      <c r="C604" s="544">
        <v>635</v>
      </c>
      <c r="D604" s="624">
        <v>668</v>
      </c>
      <c r="E604" s="624">
        <v>709</v>
      </c>
      <c r="F604" s="626">
        <f t="shared" si="18"/>
        <v>1.11653543307087</v>
      </c>
      <c r="G604" s="626">
        <f t="shared" si="19"/>
        <v>1.06137724550898</v>
      </c>
    </row>
    <row r="605" customHeight="1" spans="1:7">
      <c r="A605" s="622" t="s">
        <v>1496</v>
      </c>
      <c r="B605" s="628" t="s">
        <v>1497</v>
      </c>
      <c r="C605" s="544"/>
      <c r="D605" s="624"/>
      <c r="E605" s="624"/>
      <c r="F605" s="626" t="str">
        <f t="shared" si="18"/>
        <v/>
      </c>
      <c r="G605" s="626" t="str">
        <f t="shared" si="19"/>
        <v/>
      </c>
    </row>
    <row r="606" customHeight="1" spans="1:7">
      <c r="A606" s="622" t="s">
        <v>1498</v>
      </c>
      <c r="B606" s="628" t="s">
        <v>1499</v>
      </c>
      <c r="C606" s="544"/>
      <c r="D606" s="624">
        <v>69</v>
      </c>
      <c r="E606" s="624"/>
      <c r="F606" s="626" t="str">
        <f t="shared" si="18"/>
        <v/>
      </c>
      <c r="G606" s="626">
        <f t="shared" si="19"/>
        <v>0</v>
      </c>
    </row>
    <row r="607" customHeight="1" spans="1:7">
      <c r="A607" s="622" t="s">
        <v>1500</v>
      </c>
      <c r="B607" s="628" t="s">
        <v>1501</v>
      </c>
      <c r="C607" s="544"/>
      <c r="D607" s="624"/>
      <c r="E607" s="624"/>
      <c r="F607" s="626" t="str">
        <f t="shared" si="18"/>
        <v/>
      </c>
      <c r="G607" s="626" t="str">
        <f t="shared" si="19"/>
        <v/>
      </c>
    </row>
    <row r="608" customHeight="1" spans="1:7">
      <c r="A608" s="622" t="s">
        <v>1502</v>
      </c>
      <c r="B608" s="628" t="s">
        <v>1503</v>
      </c>
      <c r="C608" s="544"/>
      <c r="D608" s="624"/>
      <c r="E608" s="624"/>
      <c r="F608" s="626" t="str">
        <f t="shared" si="18"/>
        <v/>
      </c>
      <c r="G608" s="626" t="str">
        <f t="shared" si="19"/>
        <v/>
      </c>
    </row>
    <row r="609" customHeight="1" spans="1:7">
      <c r="A609" s="622" t="s">
        <v>1504</v>
      </c>
      <c r="B609" s="628" t="s">
        <v>1505</v>
      </c>
      <c r="C609" s="544">
        <v>299</v>
      </c>
      <c r="D609" s="624">
        <v>1448</v>
      </c>
      <c r="E609" s="624">
        <v>1219</v>
      </c>
      <c r="F609" s="626">
        <f t="shared" si="18"/>
        <v>4.07692307692308</v>
      </c>
      <c r="G609" s="626">
        <f t="shared" si="19"/>
        <v>0.841850828729282</v>
      </c>
    </row>
    <row r="610" customHeight="1" spans="1:7">
      <c r="A610" s="622" t="s">
        <v>1506</v>
      </c>
      <c r="B610" s="628" t="s">
        <v>1507</v>
      </c>
      <c r="C610" s="544"/>
      <c r="D610" s="624">
        <v>235</v>
      </c>
      <c r="E610" s="624">
        <v>143</v>
      </c>
      <c r="F610" s="626" t="str">
        <f t="shared" si="18"/>
        <v/>
      </c>
      <c r="G610" s="626">
        <f t="shared" si="19"/>
        <v>0.608510638297872</v>
      </c>
    </row>
    <row r="611" customHeight="1" spans="1:7">
      <c r="A611" s="622" t="s">
        <v>1508</v>
      </c>
      <c r="B611" s="637" t="s">
        <v>1509</v>
      </c>
      <c r="C611" s="544">
        <v>1000</v>
      </c>
      <c r="D611" s="624">
        <v>2639</v>
      </c>
      <c r="E611" s="624">
        <v>243</v>
      </c>
      <c r="F611" s="626">
        <f t="shared" si="18"/>
        <v>0.243</v>
      </c>
      <c r="G611" s="626">
        <f t="shared" si="19"/>
        <v>0.0920803334596438</v>
      </c>
    </row>
    <row r="612" customHeight="1" spans="1:7">
      <c r="A612" s="622" t="s">
        <v>1510</v>
      </c>
      <c r="B612" s="628" t="s">
        <v>1511</v>
      </c>
      <c r="C612" s="544">
        <v>120</v>
      </c>
      <c r="D612" s="624">
        <v>119</v>
      </c>
      <c r="E612" s="624">
        <v>27</v>
      </c>
      <c r="F612" s="626">
        <f t="shared" si="18"/>
        <v>0.225</v>
      </c>
      <c r="G612" s="626">
        <f t="shared" si="19"/>
        <v>0.226890756302521</v>
      </c>
    </row>
    <row r="613" customHeight="1" spans="1:7">
      <c r="A613" s="622" t="s">
        <v>1512</v>
      </c>
      <c r="B613" s="628" t="s">
        <v>1513</v>
      </c>
      <c r="C613" s="544"/>
      <c r="D613" s="624"/>
      <c r="E613" s="624"/>
      <c r="F613" s="626" t="str">
        <f t="shared" si="18"/>
        <v/>
      </c>
      <c r="G613" s="626" t="str">
        <f t="shared" si="19"/>
        <v/>
      </c>
    </row>
    <row r="614" customHeight="1" spans="1:7">
      <c r="A614" s="622" t="s">
        <v>1514</v>
      </c>
      <c r="B614" s="640" t="s">
        <v>1515</v>
      </c>
      <c r="C614" s="544">
        <v>235</v>
      </c>
      <c r="D614" s="624">
        <v>287</v>
      </c>
      <c r="E614" s="624">
        <v>375</v>
      </c>
      <c r="F614" s="626">
        <f t="shared" si="18"/>
        <v>1.59574468085106</v>
      </c>
      <c r="G614" s="626">
        <f t="shared" si="19"/>
        <v>1.30662020905923</v>
      </c>
    </row>
    <row r="615" customHeight="1" spans="1:7">
      <c r="A615" s="622" t="s">
        <v>1516</v>
      </c>
      <c r="B615" s="640" t="s">
        <v>1517</v>
      </c>
      <c r="C615" s="544">
        <v>48</v>
      </c>
      <c r="D615" s="624">
        <v>32</v>
      </c>
      <c r="E615" s="624">
        <v>15</v>
      </c>
      <c r="F615" s="626">
        <f t="shared" si="18"/>
        <v>0.3125</v>
      </c>
      <c r="G615" s="626">
        <f t="shared" si="19"/>
        <v>0.46875</v>
      </c>
    </row>
    <row r="616" customHeight="1" spans="1:7">
      <c r="A616" s="622" t="s">
        <v>1518</v>
      </c>
      <c r="B616" s="640" t="s">
        <v>1519</v>
      </c>
      <c r="C616" s="544">
        <v>1467</v>
      </c>
      <c r="D616" s="624">
        <v>1483</v>
      </c>
      <c r="E616" s="624">
        <v>1728</v>
      </c>
      <c r="F616" s="626">
        <f t="shared" si="18"/>
        <v>1.17791411042945</v>
      </c>
      <c r="G616" s="626">
        <f t="shared" si="19"/>
        <v>1.1652056641942</v>
      </c>
    </row>
    <row r="617" customHeight="1" spans="1:7">
      <c r="A617" s="622" t="s">
        <v>1520</v>
      </c>
      <c r="B617" s="640" t="s">
        <v>1521</v>
      </c>
      <c r="C617" s="544">
        <v>1956</v>
      </c>
      <c r="D617" s="624">
        <v>2035</v>
      </c>
      <c r="E617" s="624">
        <v>2353</v>
      </c>
      <c r="F617" s="626">
        <f t="shared" si="18"/>
        <v>1.20296523517382</v>
      </c>
      <c r="G617" s="626">
        <f t="shared" si="19"/>
        <v>1.15626535626536</v>
      </c>
    </row>
    <row r="618" customHeight="1" spans="1:7">
      <c r="A618" s="622" t="s">
        <v>1522</v>
      </c>
      <c r="B618" s="640" t="s">
        <v>1523</v>
      </c>
      <c r="C618" s="544">
        <v>747</v>
      </c>
      <c r="D618" s="624">
        <v>772</v>
      </c>
      <c r="E618" s="624">
        <v>893</v>
      </c>
      <c r="F618" s="626">
        <f t="shared" si="18"/>
        <v>1.1954484605087</v>
      </c>
      <c r="G618" s="626">
        <f t="shared" si="19"/>
        <v>1.15673575129534</v>
      </c>
    </row>
    <row r="619" customHeight="1" spans="1:7">
      <c r="A619" s="622" t="s">
        <v>1524</v>
      </c>
      <c r="B619" s="640" t="s">
        <v>1525</v>
      </c>
      <c r="C619" s="544"/>
      <c r="D619" s="624"/>
      <c r="E619" s="624"/>
      <c r="F619" s="626" t="str">
        <f t="shared" si="18"/>
        <v/>
      </c>
      <c r="G619" s="626" t="str">
        <f t="shared" si="19"/>
        <v/>
      </c>
    </row>
    <row r="620" customHeight="1" spans="1:7">
      <c r="A620" s="622" t="s">
        <v>1526</v>
      </c>
      <c r="B620" s="640" t="s">
        <v>1527</v>
      </c>
      <c r="C620" s="544"/>
      <c r="D620" s="624"/>
      <c r="E620" s="624"/>
      <c r="F620" s="626" t="str">
        <f t="shared" si="18"/>
        <v/>
      </c>
      <c r="G620" s="626" t="str">
        <f t="shared" si="19"/>
        <v/>
      </c>
    </row>
    <row r="621" customHeight="1" spans="1:7">
      <c r="A621" s="622" t="s">
        <v>1528</v>
      </c>
      <c r="B621" s="640" t="s">
        <v>1529</v>
      </c>
      <c r="C621" s="544">
        <v>252</v>
      </c>
      <c r="D621" s="624">
        <v>241</v>
      </c>
      <c r="E621" s="624">
        <v>259</v>
      </c>
      <c r="F621" s="626">
        <f t="shared" si="18"/>
        <v>1.02777777777778</v>
      </c>
      <c r="G621" s="626">
        <f t="shared" si="19"/>
        <v>1.0746887966805</v>
      </c>
    </row>
    <row r="622" customHeight="1" spans="1:7">
      <c r="A622" s="622" t="s">
        <v>1530</v>
      </c>
      <c r="B622" s="640" t="s">
        <v>1531</v>
      </c>
      <c r="C622" s="544"/>
      <c r="D622" s="624"/>
      <c r="E622" s="624"/>
      <c r="F622" s="626" t="str">
        <f t="shared" si="18"/>
        <v/>
      </c>
      <c r="G622" s="626" t="str">
        <f t="shared" si="19"/>
        <v/>
      </c>
    </row>
    <row r="623" customHeight="1" spans="1:7">
      <c r="A623" s="622" t="s">
        <v>1532</v>
      </c>
      <c r="B623" s="640" t="s">
        <v>1533</v>
      </c>
      <c r="C623" s="544">
        <v>2114</v>
      </c>
      <c r="D623" s="624">
        <v>2264</v>
      </c>
      <c r="E623" s="624">
        <v>15</v>
      </c>
      <c r="F623" s="626">
        <f t="shared" si="18"/>
        <v>0.00709555345316935</v>
      </c>
      <c r="G623" s="626">
        <f t="shared" si="19"/>
        <v>0.00662544169611307</v>
      </c>
    </row>
    <row r="624" customHeight="1" spans="1:7">
      <c r="A624" s="622" t="s">
        <v>1534</v>
      </c>
      <c r="B624" s="640" t="s">
        <v>1535</v>
      </c>
      <c r="C624" s="544"/>
      <c r="D624" s="624"/>
      <c r="E624" s="624"/>
      <c r="F624" s="626" t="str">
        <f t="shared" si="18"/>
        <v/>
      </c>
      <c r="G624" s="626" t="str">
        <f t="shared" si="19"/>
        <v/>
      </c>
    </row>
    <row r="625" customHeight="1" spans="1:7">
      <c r="A625" s="622" t="s">
        <v>1536</v>
      </c>
      <c r="B625" s="640" t="s">
        <v>1537</v>
      </c>
      <c r="C625" s="544"/>
      <c r="D625" s="624">
        <v>16</v>
      </c>
      <c r="E625" s="624"/>
      <c r="F625" s="626" t="str">
        <f t="shared" si="18"/>
        <v/>
      </c>
      <c r="G625" s="626">
        <f t="shared" si="19"/>
        <v>0</v>
      </c>
    </row>
    <row r="626" customHeight="1" spans="1:7">
      <c r="A626" s="622" t="s">
        <v>1538</v>
      </c>
      <c r="B626" s="640" t="s">
        <v>1539</v>
      </c>
      <c r="C626" s="544"/>
      <c r="D626" s="624">
        <v>8</v>
      </c>
      <c r="E626" s="624">
        <v>27</v>
      </c>
      <c r="F626" s="626" t="str">
        <f t="shared" si="18"/>
        <v/>
      </c>
      <c r="G626" s="626">
        <f t="shared" si="19"/>
        <v>3.375</v>
      </c>
    </row>
    <row r="627" customHeight="1" spans="1:7">
      <c r="A627" s="622" t="s">
        <v>1540</v>
      </c>
      <c r="B627" s="640" t="s">
        <v>1541</v>
      </c>
      <c r="C627" s="544"/>
      <c r="D627" s="624"/>
      <c r="E627" s="624"/>
      <c r="F627" s="626" t="str">
        <f t="shared" si="18"/>
        <v/>
      </c>
      <c r="G627" s="626" t="str">
        <f t="shared" si="19"/>
        <v/>
      </c>
    </row>
    <row r="628" customHeight="1" spans="1:7">
      <c r="A628" s="622" t="s">
        <v>1542</v>
      </c>
      <c r="B628" s="640" t="s">
        <v>524</v>
      </c>
      <c r="C628" s="544">
        <v>307</v>
      </c>
      <c r="D628" s="624">
        <v>320</v>
      </c>
      <c r="E628" s="624">
        <v>330</v>
      </c>
      <c r="F628" s="626">
        <f t="shared" si="18"/>
        <v>1.07491856677524</v>
      </c>
      <c r="G628" s="626">
        <f t="shared" si="19"/>
        <v>1.03125</v>
      </c>
    </row>
    <row r="629" customHeight="1" spans="1:7">
      <c r="A629" s="622" t="s">
        <v>1543</v>
      </c>
      <c r="B629" s="640" t="s">
        <v>526</v>
      </c>
      <c r="C629" s="544"/>
      <c r="D629" s="624">
        <v>1</v>
      </c>
      <c r="E629" s="624"/>
      <c r="F629" s="626" t="str">
        <f t="shared" si="18"/>
        <v/>
      </c>
      <c r="G629" s="626">
        <f t="shared" si="19"/>
        <v>0</v>
      </c>
    </row>
    <row r="630" customHeight="1" spans="1:7">
      <c r="A630" s="622" t="s">
        <v>1544</v>
      </c>
      <c r="B630" s="640" t="s">
        <v>528</v>
      </c>
      <c r="C630" s="544"/>
      <c r="D630" s="624"/>
      <c r="E630" s="624"/>
      <c r="F630" s="626" t="str">
        <f t="shared" si="18"/>
        <v/>
      </c>
      <c r="G630" s="626" t="str">
        <f t="shared" si="19"/>
        <v/>
      </c>
    </row>
    <row r="631" customHeight="1" spans="1:7">
      <c r="A631" s="622" t="s">
        <v>1545</v>
      </c>
      <c r="B631" s="640" t="s">
        <v>613</v>
      </c>
      <c r="C631" s="544"/>
      <c r="D631" s="624"/>
      <c r="E631" s="624"/>
      <c r="F631" s="626" t="str">
        <f t="shared" si="18"/>
        <v/>
      </c>
      <c r="G631" s="626" t="str">
        <f t="shared" si="19"/>
        <v/>
      </c>
    </row>
    <row r="632" customHeight="1" spans="1:7">
      <c r="A632" s="622" t="s">
        <v>1546</v>
      </c>
      <c r="B632" s="640" t="s">
        <v>1547</v>
      </c>
      <c r="C632" s="544"/>
      <c r="D632" s="624"/>
      <c r="E632" s="624"/>
      <c r="F632" s="626" t="str">
        <f t="shared" si="18"/>
        <v/>
      </c>
      <c r="G632" s="626" t="str">
        <f t="shared" si="19"/>
        <v/>
      </c>
    </row>
    <row r="633" customHeight="1" spans="1:7">
      <c r="A633" s="622" t="s">
        <v>1548</v>
      </c>
      <c r="B633" s="640" t="s">
        <v>1549</v>
      </c>
      <c r="C633" s="544"/>
      <c r="D633" s="624"/>
      <c r="E633" s="624"/>
      <c r="F633" s="626" t="str">
        <f t="shared" si="18"/>
        <v/>
      </c>
      <c r="G633" s="626" t="str">
        <f t="shared" si="19"/>
        <v/>
      </c>
    </row>
    <row r="634" customHeight="1" spans="1:7">
      <c r="A634" s="622" t="s">
        <v>1550</v>
      </c>
      <c r="B634" s="640" t="s">
        <v>542</v>
      </c>
      <c r="C634" s="544"/>
      <c r="D634" s="624"/>
      <c r="E634" s="624"/>
      <c r="F634" s="626" t="str">
        <f t="shared" si="18"/>
        <v/>
      </c>
      <c r="G634" s="626" t="str">
        <f t="shared" si="19"/>
        <v/>
      </c>
    </row>
    <row r="635" customHeight="1" spans="1:7">
      <c r="A635" s="622" t="s">
        <v>1551</v>
      </c>
      <c r="B635" s="640" t="s">
        <v>1552</v>
      </c>
      <c r="C635" s="544">
        <v>16</v>
      </c>
      <c r="D635" s="624">
        <v>22</v>
      </c>
      <c r="E635" s="624">
        <v>25</v>
      </c>
      <c r="F635" s="626">
        <f t="shared" si="18"/>
        <v>1.5625</v>
      </c>
      <c r="G635" s="626">
        <f t="shared" si="19"/>
        <v>1.13636363636364</v>
      </c>
    </row>
    <row r="636" customHeight="1" spans="1:7">
      <c r="A636" s="622" t="s">
        <v>1553</v>
      </c>
      <c r="B636" s="640" t="s">
        <v>331</v>
      </c>
      <c r="C636" s="544">
        <v>94</v>
      </c>
      <c r="D636" s="624">
        <v>83</v>
      </c>
      <c r="E636" s="624">
        <v>36</v>
      </c>
      <c r="F636" s="626">
        <f t="shared" si="18"/>
        <v>0.382978723404255</v>
      </c>
      <c r="G636" s="626">
        <f t="shared" si="19"/>
        <v>0.433734939759036</v>
      </c>
    </row>
    <row r="637" customHeight="1" spans="1:7">
      <c r="A637" s="633">
        <v>2101701</v>
      </c>
      <c r="B637" s="633" t="s">
        <v>820</v>
      </c>
      <c r="C637" s="634"/>
      <c r="D637" s="634"/>
      <c r="E637" s="634"/>
      <c r="F637" s="639" t="str">
        <f t="shared" si="18"/>
        <v/>
      </c>
      <c r="G637" s="641" t="str">
        <f t="shared" si="19"/>
        <v/>
      </c>
    </row>
    <row r="638" customHeight="1" spans="1:7">
      <c r="A638" s="633">
        <v>2101702</v>
      </c>
      <c r="B638" s="633" t="s">
        <v>821</v>
      </c>
      <c r="C638" s="634"/>
      <c r="D638" s="634"/>
      <c r="E638" s="634"/>
      <c r="F638" s="641" t="str">
        <f t="shared" si="18"/>
        <v/>
      </c>
      <c r="G638" s="641" t="str">
        <f t="shared" si="19"/>
        <v/>
      </c>
    </row>
    <row r="639" customHeight="1" spans="1:7">
      <c r="A639" s="633">
        <v>2101703</v>
      </c>
      <c r="B639" s="633" t="s">
        <v>822</v>
      </c>
      <c r="C639" s="634"/>
      <c r="D639" s="634"/>
      <c r="E639" s="634"/>
      <c r="F639" s="641" t="str">
        <f t="shared" si="18"/>
        <v/>
      </c>
      <c r="G639" s="641" t="str">
        <f t="shared" si="19"/>
        <v/>
      </c>
    </row>
    <row r="640" customHeight="1" spans="1:7">
      <c r="A640" s="633">
        <v>2101704</v>
      </c>
      <c r="B640" s="633" t="s">
        <v>1554</v>
      </c>
      <c r="C640" s="634">
        <v>120</v>
      </c>
      <c r="D640" s="634">
        <v>170</v>
      </c>
      <c r="E640" s="634">
        <v>200</v>
      </c>
      <c r="F640" s="641">
        <f t="shared" si="18"/>
        <v>1.66666666666667</v>
      </c>
      <c r="G640" s="641">
        <f t="shared" si="19"/>
        <v>1.17647058823529</v>
      </c>
    </row>
    <row r="641" customHeight="1" spans="1:7">
      <c r="A641" s="633">
        <v>2101799</v>
      </c>
      <c r="B641" s="633" t="s">
        <v>1555</v>
      </c>
      <c r="C641" s="634"/>
      <c r="D641" s="634"/>
      <c r="E641" s="634"/>
      <c r="F641" s="641" t="str">
        <f t="shared" si="18"/>
        <v/>
      </c>
      <c r="G641" s="641" t="str">
        <f t="shared" si="19"/>
        <v/>
      </c>
    </row>
    <row r="642" customHeight="1" spans="1:7">
      <c r="A642" s="633">
        <v>2101801</v>
      </c>
      <c r="B642" s="633" t="s">
        <v>820</v>
      </c>
      <c r="C642" s="634"/>
      <c r="D642" s="634"/>
      <c r="E642" s="634"/>
      <c r="F642" s="641" t="str">
        <f t="shared" si="18"/>
        <v/>
      </c>
      <c r="G642" s="641" t="str">
        <f t="shared" si="19"/>
        <v/>
      </c>
    </row>
    <row r="643" customHeight="1" spans="1:7">
      <c r="A643" s="633">
        <v>2101802</v>
      </c>
      <c r="B643" s="633" t="s">
        <v>821</v>
      </c>
      <c r="C643" s="634"/>
      <c r="D643" s="634"/>
      <c r="E643" s="634"/>
      <c r="F643" s="641" t="str">
        <f t="shared" si="18"/>
        <v/>
      </c>
      <c r="G643" s="641" t="str">
        <f t="shared" si="19"/>
        <v/>
      </c>
    </row>
    <row r="644" customHeight="1" spans="1:7">
      <c r="A644" s="633">
        <v>2101803</v>
      </c>
      <c r="B644" s="633" t="s">
        <v>822</v>
      </c>
      <c r="C644" s="634"/>
      <c r="D644" s="634"/>
      <c r="E644" s="634"/>
      <c r="F644" s="641" t="str">
        <f t="shared" si="18"/>
        <v/>
      </c>
      <c r="G644" s="641" t="str">
        <f t="shared" si="19"/>
        <v/>
      </c>
    </row>
    <row r="645" customHeight="1" spans="1:7">
      <c r="A645" s="633">
        <v>2101899</v>
      </c>
      <c r="B645" s="633" t="s">
        <v>1556</v>
      </c>
      <c r="C645" s="634"/>
      <c r="D645" s="634"/>
      <c r="E645" s="634"/>
      <c r="F645" s="641" t="str">
        <f t="shared" si="18"/>
        <v/>
      </c>
      <c r="G645" s="641" t="str">
        <f t="shared" si="19"/>
        <v/>
      </c>
    </row>
    <row r="646" customHeight="1" spans="1:7">
      <c r="A646" s="622" t="s">
        <v>1557</v>
      </c>
      <c r="B646" s="640" t="s">
        <v>335</v>
      </c>
      <c r="C646" s="544">
        <v>53</v>
      </c>
      <c r="D646" s="624">
        <v>303</v>
      </c>
      <c r="E646" s="624">
        <v>87</v>
      </c>
      <c r="F646" s="626">
        <f t="shared" ref="F646:F709" si="20">IFERROR($E646/C646,"")</f>
        <v>1.64150943396226</v>
      </c>
      <c r="G646" s="626">
        <f t="shared" ref="G646:G709" si="21">IFERROR($E646/D646,"")</f>
        <v>0.287128712871287</v>
      </c>
    </row>
    <row r="647" customHeight="1" spans="1:7">
      <c r="A647" s="622" t="s">
        <v>1558</v>
      </c>
      <c r="B647" s="640" t="s">
        <v>524</v>
      </c>
      <c r="C647" s="544"/>
      <c r="D647" s="624">
        <v>40</v>
      </c>
      <c r="E647" s="624">
        <v>20</v>
      </c>
      <c r="F647" s="626" t="str">
        <f t="shared" si="20"/>
        <v/>
      </c>
      <c r="G647" s="626">
        <f t="shared" si="21"/>
        <v>0.5</v>
      </c>
    </row>
    <row r="648" customHeight="1" spans="1:7">
      <c r="A648" s="622" t="s">
        <v>1559</v>
      </c>
      <c r="B648" s="640" t="s">
        <v>526</v>
      </c>
      <c r="C648" s="544"/>
      <c r="D648" s="624"/>
      <c r="E648" s="624"/>
      <c r="F648" s="626" t="str">
        <f t="shared" si="20"/>
        <v/>
      </c>
      <c r="G648" s="626" t="str">
        <f t="shared" si="21"/>
        <v/>
      </c>
    </row>
    <row r="649" customHeight="1" spans="1:7">
      <c r="A649" s="622" t="s">
        <v>1560</v>
      </c>
      <c r="B649" s="640" t="s">
        <v>528</v>
      </c>
      <c r="C649" s="544"/>
      <c r="D649" s="624"/>
      <c r="E649" s="624"/>
      <c r="F649" s="626" t="str">
        <f t="shared" si="20"/>
        <v/>
      </c>
      <c r="G649" s="626" t="str">
        <f t="shared" si="21"/>
        <v/>
      </c>
    </row>
    <row r="650" customHeight="1" spans="1:7">
      <c r="A650" s="622" t="s">
        <v>1561</v>
      </c>
      <c r="B650" s="640" t="s">
        <v>1562</v>
      </c>
      <c r="C650" s="544"/>
      <c r="D650" s="624"/>
      <c r="E650" s="624"/>
      <c r="F650" s="626" t="str">
        <f t="shared" si="20"/>
        <v/>
      </c>
      <c r="G650" s="626" t="str">
        <f t="shared" si="21"/>
        <v/>
      </c>
    </row>
    <row r="651" customHeight="1" spans="1:7">
      <c r="A651" s="622" t="s">
        <v>1563</v>
      </c>
      <c r="B651" s="640" t="s">
        <v>1564</v>
      </c>
      <c r="C651" s="544"/>
      <c r="D651" s="624"/>
      <c r="E651" s="624"/>
      <c r="F651" s="626" t="str">
        <f t="shared" si="20"/>
        <v/>
      </c>
      <c r="G651" s="626" t="str">
        <f t="shared" si="21"/>
        <v/>
      </c>
    </row>
    <row r="652" customHeight="1" spans="1:7">
      <c r="A652" s="622" t="s">
        <v>1565</v>
      </c>
      <c r="B652" s="640" t="s">
        <v>1566</v>
      </c>
      <c r="C652" s="544"/>
      <c r="D652" s="624"/>
      <c r="E652" s="624"/>
      <c r="F652" s="626" t="str">
        <f t="shared" si="20"/>
        <v/>
      </c>
      <c r="G652" s="626" t="str">
        <f t="shared" si="21"/>
        <v/>
      </c>
    </row>
    <row r="653" customHeight="1" spans="1:7">
      <c r="A653" s="622" t="s">
        <v>1567</v>
      </c>
      <c r="B653" s="640" t="s">
        <v>1568</v>
      </c>
      <c r="C653" s="544"/>
      <c r="D653" s="624"/>
      <c r="E653" s="624"/>
      <c r="F653" s="626" t="str">
        <f t="shared" si="20"/>
        <v/>
      </c>
      <c r="G653" s="626" t="str">
        <f t="shared" si="21"/>
        <v/>
      </c>
    </row>
    <row r="654" customHeight="1" spans="1:7">
      <c r="A654" s="622" t="s">
        <v>1569</v>
      </c>
      <c r="B654" s="640" t="s">
        <v>1570</v>
      </c>
      <c r="C654" s="544"/>
      <c r="D654" s="624"/>
      <c r="E654" s="624"/>
      <c r="F654" s="626" t="str">
        <f t="shared" si="20"/>
        <v/>
      </c>
      <c r="G654" s="626" t="str">
        <f t="shared" si="21"/>
        <v/>
      </c>
    </row>
    <row r="655" customHeight="1" spans="1:7">
      <c r="A655" s="622" t="s">
        <v>1571</v>
      </c>
      <c r="B655" s="640" t="s">
        <v>1572</v>
      </c>
      <c r="C655" s="544"/>
      <c r="D655" s="624"/>
      <c r="E655" s="624"/>
      <c r="F655" s="626" t="str">
        <f t="shared" si="20"/>
        <v/>
      </c>
      <c r="G655" s="626" t="str">
        <f t="shared" si="21"/>
        <v/>
      </c>
    </row>
    <row r="656" customHeight="1" spans="1:7">
      <c r="A656" s="622" t="s">
        <v>1573</v>
      </c>
      <c r="B656" s="640" t="s">
        <v>1574</v>
      </c>
      <c r="C656" s="544"/>
      <c r="D656" s="624"/>
      <c r="E656" s="624"/>
      <c r="F656" s="626" t="str">
        <f t="shared" si="20"/>
        <v/>
      </c>
      <c r="G656" s="626" t="str">
        <f t="shared" si="21"/>
        <v/>
      </c>
    </row>
    <row r="657" customHeight="1" spans="1:7">
      <c r="A657" s="622" t="s">
        <v>1575</v>
      </c>
      <c r="B657" s="640" t="s">
        <v>1576</v>
      </c>
      <c r="C657" s="544"/>
      <c r="D657" s="624"/>
      <c r="E657" s="624"/>
      <c r="F657" s="626" t="str">
        <f t="shared" si="20"/>
        <v/>
      </c>
      <c r="G657" s="626" t="str">
        <f t="shared" si="21"/>
        <v/>
      </c>
    </row>
    <row r="658" customHeight="1" spans="1:7">
      <c r="A658" s="622" t="s">
        <v>1577</v>
      </c>
      <c r="B658" s="640" t="s">
        <v>1578</v>
      </c>
      <c r="C658" s="544"/>
      <c r="D658" s="624"/>
      <c r="E658" s="624"/>
      <c r="F658" s="626" t="str">
        <f t="shared" si="20"/>
        <v/>
      </c>
      <c r="G658" s="626" t="str">
        <f t="shared" si="21"/>
        <v/>
      </c>
    </row>
    <row r="659" customHeight="1" spans="1:7">
      <c r="A659" s="622" t="s">
        <v>1579</v>
      </c>
      <c r="B659" s="640" t="s">
        <v>1580</v>
      </c>
      <c r="C659" s="544">
        <v>500</v>
      </c>
      <c r="D659" s="624">
        <v>500</v>
      </c>
      <c r="E659" s="624">
        <v>1440</v>
      </c>
      <c r="F659" s="626">
        <f t="shared" si="20"/>
        <v>2.88</v>
      </c>
      <c r="G659" s="626">
        <f t="shared" si="21"/>
        <v>2.88</v>
      </c>
    </row>
    <row r="660" customHeight="1" spans="1:7">
      <c r="A660" s="622" t="s">
        <v>1581</v>
      </c>
      <c r="B660" s="640" t="s">
        <v>1582</v>
      </c>
      <c r="C660" s="544">
        <v>1370</v>
      </c>
      <c r="D660" s="624">
        <v>1206</v>
      </c>
      <c r="E660" s="624">
        <v>1704</v>
      </c>
      <c r="F660" s="626">
        <f t="shared" si="20"/>
        <v>1.24379562043796</v>
      </c>
      <c r="G660" s="626">
        <f t="shared" si="21"/>
        <v>1.41293532338308</v>
      </c>
    </row>
    <row r="661" customHeight="1" spans="1:7">
      <c r="A661" s="622" t="s">
        <v>1583</v>
      </c>
      <c r="B661" s="640" t="s">
        <v>1584</v>
      </c>
      <c r="C661" s="544"/>
      <c r="D661" s="624"/>
      <c r="E661" s="624"/>
      <c r="F661" s="626" t="str">
        <f t="shared" si="20"/>
        <v/>
      </c>
      <c r="G661" s="626" t="str">
        <f t="shared" si="21"/>
        <v/>
      </c>
    </row>
    <row r="662" customHeight="1" spans="1:7">
      <c r="A662" s="622" t="s">
        <v>1585</v>
      </c>
      <c r="B662" s="640" t="s">
        <v>1586</v>
      </c>
      <c r="C662" s="544"/>
      <c r="D662" s="624"/>
      <c r="E662" s="624"/>
      <c r="F662" s="626" t="str">
        <f t="shared" si="20"/>
        <v/>
      </c>
      <c r="G662" s="626" t="str">
        <f t="shared" si="21"/>
        <v/>
      </c>
    </row>
    <row r="663" customHeight="1" spans="1:7">
      <c r="A663" s="622" t="s">
        <v>1587</v>
      </c>
      <c r="B663" s="640" t="s">
        <v>1588</v>
      </c>
      <c r="C663" s="544"/>
      <c r="D663" s="624"/>
      <c r="E663" s="624"/>
      <c r="F663" s="626" t="str">
        <f t="shared" si="20"/>
        <v/>
      </c>
      <c r="G663" s="626" t="str">
        <f t="shared" si="21"/>
        <v/>
      </c>
    </row>
    <row r="664" customHeight="1" spans="1:7">
      <c r="A664" s="622" t="s">
        <v>1589</v>
      </c>
      <c r="B664" s="640" t="s">
        <v>1590</v>
      </c>
      <c r="C664" s="544"/>
      <c r="D664" s="624"/>
      <c r="E664" s="624"/>
      <c r="F664" s="626" t="str">
        <f t="shared" si="20"/>
        <v/>
      </c>
      <c r="G664" s="626" t="str">
        <f t="shared" si="21"/>
        <v/>
      </c>
    </row>
    <row r="665" customHeight="1" spans="1:7">
      <c r="A665" s="622" t="s">
        <v>1591</v>
      </c>
      <c r="B665" s="640" t="s">
        <v>1592</v>
      </c>
      <c r="C665" s="544"/>
      <c r="D665" s="624"/>
      <c r="E665" s="624"/>
      <c r="F665" s="626" t="str">
        <f t="shared" si="20"/>
        <v/>
      </c>
      <c r="G665" s="626" t="str">
        <f t="shared" si="21"/>
        <v/>
      </c>
    </row>
    <row r="666" customHeight="1" spans="1:7">
      <c r="A666" s="622" t="s">
        <v>1593</v>
      </c>
      <c r="B666" s="640" t="s">
        <v>1594</v>
      </c>
      <c r="C666" s="544">
        <v>1045</v>
      </c>
      <c r="D666" s="624">
        <v>1045</v>
      </c>
      <c r="E666" s="624">
        <v>357</v>
      </c>
      <c r="F666" s="626">
        <f t="shared" si="20"/>
        <v>0.341626794258373</v>
      </c>
      <c r="G666" s="626">
        <f t="shared" si="21"/>
        <v>0.341626794258373</v>
      </c>
    </row>
    <row r="667" customHeight="1" spans="1:7">
      <c r="A667" s="622" t="s">
        <v>1595</v>
      </c>
      <c r="B667" s="640" t="s">
        <v>1596</v>
      </c>
      <c r="C667" s="544">
        <v>1387</v>
      </c>
      <c r="D667" s="624">
        <v>2479</v>
      </c>
      <c r="E667" s="624">
        <v>1684</v>
      </c>
      <c r="F667" s="626">
        <f t="shared" si="20"/>
        <v>1.2141312184571</v>
      </c>
      <c r="G667" s="626">
        <f t="shared" si="21"/>
        <v>0.679306171843485</v>
      </c>
    </row>
    <row r="668" customHeight="1" spans="1:7">
      <c r="A668" s="622" t="s">
        <v>1597</v>
      </c>
      <c r="B668" s="640" t="s">
        <v>1598</v>
      </c>
      <c r="C668" s="544">
        <v>520</v>
      </c>
      <c r="D668" s="624">
        <v>717</v>
      </c>
      <c r="E668" s="624">
        <v>700</v>
      </c>
      <c r="F668" s="626">
        <f t="shared" si="20"/>
        <v>1.34615384615385</v>
      </c>
      <c r="G668" s="626">
        <f t="shared" si="21"/>
        <v>0.97629009762901</v>
      </c>
    </row>
    <row r="669" customHeight="1" spans="1:7">
      <c r="A669" s="622" t="s">
        <v>1599</v>
      </c>
      <c r="B669" s="640" t="s">
        <v>1600</v>
      </c>
      <c r="C669" s="544"/>
      <c r="D669" s="624">
        <v>20</v>
      </c>
      <c r="E669" s="624"/>
      <c r="F669" s="626" t="str">
        <f t="shared" si="20"/>
        <v/>
      </c>
      <c r="G669" s="626">
        <f t="shared" si="21"/>
        <v>0</v>
      </c>
    </row>
    <row r="670" customHeight="1" spans="1:7">
      <c r="A670" s="622" t="s">
        <v>1601</v>
      </c>
      <c r="B670" s="640" t="s">
        <v>1602</v>
      </c>
      <c r="C670" s="544"/>
      <c r="D670" s="624">
        <v>198</v>
      </c>
      <c r="E670" s="624"/>
      <c r="F670" s="626" t="str">
        <f t="shared" si="20"/>
        <v/>
      </c>
      <c r="G670" s="626">
        <f t="shared" si="21"/>
        <v>0</v>
      </c>
    </row>
    <row r="671" customHeight="1" spans="1:7">
      <c r="A671" s="622" t="s">
        <v>1603</v>
      </c>
      <c r="B671" s="640" t="s">
        <v>1604</v>
      </c>
      <c r="C671" s="544"/>
      <c r="D671" s="624">
        <v>6981</v>
      </c>
      <c r="E671" s="624">
        <v>1000</v>
      </c>
      <c r="F671" s="626" t="str">
        <f t="shared" si="20"/>
        <v/>
      </c>
      <c r="G671" s="626">
        <f t="shared" si="21"/>
        <v>0.143245953301819</v>
      </c>
    </row>
    <row r="672" customHeight="1" spans="1:7">
      <c r="A672" s="622" t="s">
        <v>1605</v>
      </c>
      <c r="B672" s="640" t="s">
        <v>1606</v>
      </c>
      <c r="C672" s="544"/>
      <c r="D672" s="624"/>
      <c r="E672" s="624"/>
      <c r="F672" s="626" t="str">
        <f t="shared" si="20"/>
        <v/>
      </c>
      <c r="G672" s="626" t="str">
        <f t="shared" si="21"/>
        <v/>
      </c>
    </row>
    <row r="673" customHeight="1" spans="1:7">
      <c r="A673" s="622" t="s">
        <v>1607</v>
      </c>
      <c r="B673" s="640" t="s">
        <v>1608</v>
      </c>
      <c r="C673" s="544">
        <v>327</v>
      </c>
      <c r="D673" s="624">
        <v>271</v>
      </c>
      <c r="E673" s="624">
        <v>197</v>
      </c>
      <c r="F673" s="626">
        <f t="shared" si="20"/>
        <v>0.602446483180428</v>
      </c>
      <c r="G673" s="626">
        <f t="shared" si="21"/>
        <v>0.726937269372694</v>
      </c>
    </row>
    <row r="674" customHeight="1" spans="1:7">
      <c r="A674" s="622" t="s">
        <v>1609</v>
      </c>
      <c r="B674" s="640" t="s">
        <v>1610</v>
      </c>
      <c r="C674" s="544"/>
      <c r="D674" s="624"/>
      <c r="E674" s="624"/>
      <c r="F674" s="626" t="str">
        <f t="shared" si="20"/>
        <v/>
      </c>
      <c r="G674" s="626" t="str">
        <f t="shared" si="21"/>
        <v/>
      </c>
    </row>
    <row r="675" customHeight="1" spans="1:7">
      <c r="A675" s="622" t="s">
        <v>1611</v>
      </c>
      <c r="B675" s="640" t="s">
        <v>1612</v>
      </c>
      <c r="C675" s="544"/>
      <c r="D675" s="624"/>
      <c r="E675" s="624"/>
      <c r="F675" s="626" t="str">
        <f t="shared" si="20"/>
        <v/>
      </c>
      <c r="G675" s="626" t="str">
        <f t="shared" si="21"/>
        <v/>
      </c>
    </row>
    <row r="676" customHeight="1" spans="1:7">
      <c r="A676" s="622" t="s">
        <v>1613</v>
      </c>
      <c r="B676" s="640" t="s">
        <v>1614</v>
      </c>
      <c r="C676" s="544"/>
      <c r="D676" s="624"/>
      <c r="E676" s="624"/>
      <c r="F676" s="626" t="str">
        <f t="shared" si="20"/>
        <v/>
      </c>
      <c r="G676" s="626" t="str">
        <f t="shared" si="21"/>
        <v/>
      </c>
    </row>
    <row r="677" customHeight="1" spans="1:7">
      <c r="A677" s="622" t="s">
        <v>1615</v>
      </c>
      <c r="B677" s="640" t="s">
        <v>1616</v>
      </c>
      <c r="C677" s="544"/>
      <c r="D677" s="624"/>
      <c r="E677" s="624"/>
      <c r="F677" s="626" t="str">
        <f t="shared" si="20"/>
        <v/>
      </c>
      <c r="G677" s="626" t="str">
        <f t="shared" si="21"/>
        <v/>
      </c>
    </row>
    <row r="678" customHeight="1" spans="1:7">
      <c r="A678" s="622" t="s">
        <v>1617</v>
      </c>
      <c r="B678" s="642" t="s">
        <v>1618</v>
      </c>
      <c r="C678" s="544"/>
      <c r="D678" s="624"/>
      <c r="E678" s="624"/>
      <c r="F678" s="626" t="str">
        <f t="shared" si="20"/>
        <v/>
      </c>
      <c r="G678" s="626" t="str">
        <f t="shared" si="21"/>
        <v/>
      </c>
    </row>
    <row r="679" customHeight="1" spans="1:7">
      <c r="A679" s="622" t="s">
        <v>1619</v>
      </c>
      <c r="B679" s="640" t="s">
        <v>1620</v>
      </c>
      <c r="C679" s="544"/>
      <c r="D679" s="624"/>
      <c r="E679" s="624"/>
      <c r="F679" s="626" t="str">
        <f t="shared" si="20"/>
        <v/>
      </c>
      <c r="G679" s="626" t="str">
        <f t="shared" si="21"/>
        <v/>
      </c>
    </row>
    <row r="680" customHeight="1" spans="1:7">
      <c r="A680" s="622" t="s">
        <v>1621</v>
      </c>
      <c r="B680" s="640" t="s">
        <v>1622</v>
      </c>
      <c r="C680" s="544"/>
      <c r="D680" s="624"/>
      <c r="E680" s="624"/>
      <c r="F680" s="626" t="str">
        <f t="shared" si="20"/>
        <v/>
      </c>
      <c r="G680" s="626" t="str">
        <f t="shared" si="21"/>
        <v/>
      </c>
    </row>
    <row r="681" customHeight="1" spans="1:7">
      <c r="A681" s="622" t="s">
        <v>1623</v>
      </c>
      <c r="B681" s="640" t="s">
        <v>1624</v>
      </c>
      <c r="C681" s="544"/>
      <c r="D681" s="624"/>
      <c r="E681" s="624"/>
      <c r="F681" s="626" t="str">
        <f t="shared" si="20"/>
        <v/>
      </c>
      <c r="G681" s="626" t="str">
        <f t="shared" si="21"/>
        <v/>
      </c>
    </row>
    <row r="682" customHeight="1" spans="1:7">
      <c r="A682" s="622" t="s">
        <v>1625</v>
      </c>
      <c r="B682" s="640" t="s">
        <v>1626</v>
      </c>
      <c r="C682" s="544"/>
      <c r="D682" s="624"/>
      <c r="E682" s="624"/>
      <c r="F682" s="626" t="str">
        <f t="shared" si="20"/>
        <v/>
      </c>
      <c r="G682" s="626" t="str">
        <f t="shared" si="21"/>
        <v/>
      </c>
    </row>
    <row r="683" customHeight="1" spans="1:7">
      <c r="A683" s="622" t="s">
        <v>1627</v>
      </c>
      <c r="B683" s="640" t="s">
        <v>353</v>
      </c>
      <c r="C683" s="544"/>
      <c r="D683" s="624"/>
      <c r="E683" s="624"/>
      <c r="F683" s="626" t="str">
        <f t="shared" si="20"/>
        <v/>
      </c>
      <c r="G683" s="626" t="str">
        <f t="shared" si="21"/>
        <v/>
      </c>
    </row>
    <row r="684" customHeight="1" spans="1:7">
      <c r="A684" s="622" t="s">
        <v>1628</v>
      </c>
      <c r="B684" s="640" t="s">
        <v>355</v>
      </c>
      <c r="C684" s="544"/>
      <c r="D684" s="624"/>
      <c r="E684" s="624"/>
      <c r="F684" s="626" t="str">
        <f t="shared" si="20"/>
        <v/>
      </c>
      <c r="G684" s="626" t="str">
        <f t="shared" si="21"/>
        <v/>
      </c>
    </row>
    <row r="685" customHeight="1" spans="1:7">
      <c r="A685" s="622" t="s">
        <v>1629</v>
      </c>
      <c r="B685" s="640" t="s">
        <v>1630</v>
      </c>
      <c r="C685" s="544"/>
      <c r="D685" s="624"/>
      <c r="E685" s="624"/>
      <c r="F685" s="626" t="str">
        <f t="shared" si="20"/>
        <v/>
      </c>
      <c r="G685" s="626" t="str">
        <f t="shared" si="21"/>
        <v/>
      </c>
    </row>
    <row r="686" customHeight="1" spans="1:7">
      <c r="A686" s="622" t="s">
        <v>1631</v>
      </c>
      <c r="B686" s="640" t="s">
        <v>1632</v>
      </c>
      <c r="C686" s="544"/>
      <c r="D686" s="624"/>
      <c r="E686" s="624"/>
      <c r="F686" s="626" t="str">
        <f t="shared" si="20"/>
        <v/>
      </c>
      <c r="G686" s="626" t="str">
        <f t="shared" si="21"/>
        <v/>
      </c>
    </row>
    <row r="687" customHeight="1" spans="1:7">
      <c r="A687" s="622" t="s">
        <v>1633</v>
      </c>
      <c r="B687" s="640" t="s">
        <v>1634</v>
      </c>
      <c r="C687" s="544">
        <v>160</v>
      </c>
      <c r="D687" s="624">
        <v>160</v>
      </c>
      <c r="E687" s="624">
        <v>30</v>
      </c>
      <c r="F687" s="626">
        <f t="shared" si="20"/>
        <v>0.1875</v>
      </c>
      <c r="G687" s="626">
        <f t="shared" si="21"/>
        <v>0.1875</v>
      </c>
    </row>
    <row r="688" customHeight="1" spans="1:7">
      <c r="A688" s="622" t="s">
        <v>1635</v>
      </c>
      <c r="B688" s="640" t="s">
        <v>1636</v>
      </c>
      <c r="C688" s="544"/>
      <c r="D688" s="624"/>
      <c r="E688" s="624"/>
      <c r="F688" s="626" t="str">
        <f t="shared" si="20"/>
        <v/>
      </c>
      <c r="G688" s="626" t="str">
        <f t="shared" si="21"/>
        <v/>
      </c>
    </row>
    <row r="689" customHeight="1" spans="1:7">
      <c r="A689" s="622" t="s">
        <v>1637</v>
      </c>
      <c r="B689" s="640" t="s">
        <v>1638</v>
      </c>
      <c r="C689" s="544"/>
      <c r="D689" s="624"/>
      <c r="E689" s="624"/>
      <c r="F689" s="626" t="str">
        <f t="shared" si="20"/>
        <v/>
      </c>
      <c r="G689" s="626" t="str">
        <f t="shared" si="21"/>
        <v/>
      </c>
    </row>
    <row r="690" customHeight="1" spans="1:7">
      <c r="A690" s="622" t="s">
        <v>1639</v>
      </c>
      <c r="B690" s="640" t="s">
        <v>359</v>
      </c>
      <c r="C690" s="544"/>
      <c r="D690" s="624"/>
      <c r="E690" s="624"/>
      <c r="F690" s="626" t="str">
        <f t="shared" si="20"/>
        <v/>
      </c>
      <c r="G690" s="626" t="str">
        <f t="shared" si="21"/>
        <v/>
      </c>
    </row>
    <row r="691" customHeight="1" spans="1:7">
      <c r="A691" s="622" t="s">
        <v>1640</v>
      </c>
      <c r="B691" s="640" t="s">
        <v>361</v>
      </c>
      <c r="C691" s="544"/>
      <c r="D691" s="624">
        <v>43</v>
      </c>
      <c r="E691" s="624"/>
      <c r="F691" s="626" t="str">
        <f t="shared" si="20"/>
        <v/>
      </c>
      <c r="G691" s="626">
        <f t="shared" si="21"/>
        <v>0</v>
      </c>
    </row>
    <row r="692" customHeight="1" spans="1:7">
      <c r="A692" s="622" t="s">
        <v>1641</v>
      </c>
      <c r="B692" s="640" t="s">
        <v>524</v>
      </c>
      <c r="C692" s="544"/>
      <c r="D692" s="624"/>
      <c r="E692" s="624"/>
      <c r="F692" s="626" t="str">
        <f t="shared" si="20"/>
        <v/>
      </c>
      <c r="G692" s="626" t="str">
        <f t="shared" si="21"/>
        <v/>
      </c>
    </row>
    <row r="693" customHeight="1" spans="1:7">
      <c r="A693" s="622" t="s">
        <v>1642</v>
      </c>
      <c r="B693" s="640" t="s">
        <v>526</v>
      </c>
      <c r="C693" s="544"/>
      <c r="D693" s="624"/>
      <c r="E693" s="624"/>
      <c r="F693" s="626" t="str">
        <f t="shared" si="20"/>
        <v/>
      </c>
      <c r="G693" s="626" t="str">
        <f t="shared" si="21"/>
        <v/>
      </c>
    </row>
    <row r="694" customHeight="1" spans="1:7">
      <c r="A694" s="622" t="s">
        <v>1643</v>
      </c>
      <c r="B694" s="640" t="s">
        <v>528</v>
      </c>
      <c r="C694" s="544"/>
      <c r="D694" s="624"/>
      <c r="E694" s="624"/>
      <c r="F694" s="626" t="str">
        <f t="shared" si="20"/>
        <v/>
      </c>
      <c r="G694" s="626" t="str">
        <f t="shared" si="21"/>
        <v/>
      </c>
    </row>
    <row r="695" customHeight="1" spans="1:7">
      <c r="A695" s="622" t="s">
        <v>1644</v>
      </c>
      <c r="B695" s="640" t="s">
        <v>1645</v>
      </c>
      <c r="C695" s="544"/>
      <c r="D695" s="624"/>
      <c r="E695" s="624"/>
      <c r="F695" s="626" t="str">
        <f t="shared" si="20"/>
        <v/>
      </c>
      <c r="G695" s="626" t="str">
        <f t="shared" si="21"/>
        <v/>
      </c>
    </row>
    <row r="696" customHeight="1" spans="1:7">
      <c r="A696" s="622" t="s">
        <v>1646</v>
      </c>
      <c r="B696" s="640" t="s">
        <v>1647</v>
      </c>
      <c r="C696" s="544"/>
      <c r="D696" s="624"/>
      <c r="E696" s="624"/>
      <c r="F696" s="626" t="str">
        <f t="shared" si="20"/>
        <v/>
      </c>
      <c r="G696" s="626" t="str">
        <f t="shared" si="21"/>
        <v/>
      </c>
    </row>
    <row r="697" customHeight="1" spans="1:7">
      <c r="A697" s="622" t="s">
        <v>1648</v>
      </c>
      <c r="B697" s="640" t="s">
        <v>1649</v>
      </c>
      <c r="C697" s="544"/>
      <c r="D697" s="624"/>
      <c r="E697" s="624"/>
      <c r="F697" s="626" t="str">
        <f t="shared" si="20"/>
        <v/>
      </c>
      <c r="G697" s="626" t="str">
        <f t="shared" si="21"/>
        <v/>
      </c>
    </row>
    <row r="698" customHeight="1" spans="1:7">
      <c r="A698" s="622" t="s">
        <v>1650</v>
      </c>
      <c r="B698" s="640" t="s">
        <v>613</v>
      </c>
      <c r="C698" s="544"/>
      <c r="D698" s="624"/>
      <c r="E698" s="624"/>
      <c r="F698" s="626" t="str">
        <f t="shared" si="20"/>
        <v/>
      </c>
      <c r="G698" s="626" t="str">
        <f t="shared" si="21"/>
        <v/>
      </c>
    </row>
    <row r="699" customHeight="1" spans="1:7">
      <c r="A699" s="622" t="s">
        <v>1651</v>
      </c>
      <c r="B699" s="640" t="s">
        <v>1652</v>
      </c>
      <c r="C699" s="544"/>
      <c r="D699" s="624"/>
      <c r="E699" s="624"/>
      <c r="F699" s="626" t="str">
        <f t="shared" si="20"/>
        <v/>
      </c>
      <c r="G699" s="626" t="str">
        <f t="shared" si="21"/>
        <v/>
      </c>
    </row>
    <row r="700" customHeight="1" spans="1:7">
      <c r="A700" s="622" t="s">
        <v>1653</v>
      </c>
      <c r="B700" s="640" t="s">
        <v>542</v>
      </c>
      <c r="C700" s="544"/>
      <c r="D700" s="624"/>
      <c r="E700" s="624"/>
      <c r="F700" s="626" t="str">
        <f t="shared" si="20"/>
        <v/>
      </c>
      <c r="G700" s="626" t="str">
        <f t="shared" si="21"/>
        <v/>
      </c>
    </row>
    <row r="701" customHeight="1" spans="1:7">
      <c r="A701" s="622" t="s">
        <v>1654</v>
      </c>
      <c r="B701" s="640" t="s">
        <v>1655</v>
      </c>
      <c r="C701" s="544"/>
      <c r="D701" s="624"/>
      <c r="E701" s="624"/>
      <c r="F701" s="626" t="str">
        <f t="shared" si="20"/>
        <v/>
      </c>
      <c r="G701" s="626" t="str">
        <f t="shared" si="21"/>
        <v/>
      </c>
    </row>
    <row r="702" customHeight="1" spans="1:7">
      <c r="A702" s="622" t="s">
        <v>1656</v>
      </c>
      <c r="B702" s="640" t="s">
        <v>365</v>
      </c>
      <c r="C702" s="544"/>
      <c r="D702" s="624">
        <v>28</v>
      </c>
      <c r="E702" s="624"/>
      <c r="F702" s="626" t="str">
        <f t="shared" si="20"/>
        <v/>
      </c>
      <c r="G702" s="626">
        <f t="shared" si="21"/>
        <v>0</v>
      </c>
    </row>
    <row r="703" customHeight="1" spans="1:7">
      <c r="A703" s="622" t="s">
        <v>1657</v>
      </c>
      <c r="B703" s="640" t="s">
        <v>524</v>
      </c>
      <c r="C703" s="544">
        <v>1186</v>
      </c>
      <c r="D703" s="624">
        <v>2812</v>
      </c>
      <c r="E703" s="624">
        <v>3454</v>
      </c>
      <c r="F703" s="626">
        <f t="shared" si="20"/>
        <v>2.91231028667791</v>
      </c>
      <c r="G703" s="626">
        <f t="shared" si="21"/>
        <v>1.22830725462304</v>
      </c>
    </row>
    <row r="704" customHeight="1" spans="1:7">
      <c r="A704" s="622" t="s">
        <v>1658</v>
      </c>
      <c r="B704" s="640" t="s">
        <v>526</v>
      </c>
      <c r="C704" s="544"/>
      <c r="D704" s="624"/>
      <c r="E704" s="624"/>
      <c r="F704" s="626" t="str">
        <f t="shared" si="20"/>
        <v/>
      </c>
      <c r="G704" s="626" t="str">
        <f t="shared" si="21"/>
        <v/>
      </c>
    </row>
    <row r="705" customHeight="1" spans="1:7">
      <c r="A705" s="622" t="s">
        <v>1659</v>
      </c>
      <c r="B705" s="640" t="s">
        <v>528</v>
      </c>
      <c r="C705" s="544"/>
      <c r="D705" s="624"/>
      <c r="E705" s="624"/>
      <c r="F705" s="626" t="str">
        <f t="shared" si="20"/>
        <v/>
      </c>
      <c r="G705" s="626" t="str">
        <f t="shared" si="21"/>
        <v/>
      </c>
    </row>
    <row r="706" customHeight="1" spans="1:7">
      <c r="A706" s="622" t="s">
        <v>1660</v>
      </c>
      <c r="B706" s="640" t="s">
        <v>1661</v>
      </c>
      <c r="C706" s="544">
        <v>595</v>
      </c>
      <c r="D706" s="624">
        <v>141</v>
      </c>
      <c r="E706" s="624"/>
      <c r="F706" s="626">
        <f t="shared" si="20"/>
        <v>0</v>
      </c>
      <c r="G706" s="626">
        <f t="shared" si="21"/>
        <v>0</v>
      </c>
    </row>
    <row r="707" customHeight="1" spans="1:7">
      <c r="A707" s="622" t="s">
        <v>1662</v>
      </c>
      <c r="B707" s="640" t="s">
        <v>1663</v>
      </c>
      <c r="C707" s="544"/>
      <c r="D707" s="624"/>
      <c r="E707" s="624"/>
      <c r="F707" s="626" t="str">
        <f t="shared" si="20"/>
        <v/>
      </c>
      <c r="G707" s="626" t="str">
        <f t="shared" si="21"/>
        <v/>
      </c>
    </row>
    <row r="708" customHeight="1" spans="1:7">
      <c r="A708" s="622" t="s">
        <v>1664</v>
      </c>
      <c r="B708" s="640" t="s">
        <v>1665</v>
      </c>
      <c r="C708" s="544"/>
      <c r="D708" s="624"/>
      <c r="E708" s="624"/>
      <c r="F708" s="626" t="str">
        <f t="shared" si="20"/>
        <v/>
      </c>
      <c r="G708" s="626" t="str">
        <f t="shared" si="21"/>
        <v/>
      </c>
    </row>
    <row r="709" customHeight="1" spans="1:7">
      <c r="A709" s="622" t="s">
        <v>1666</v>
      </c>
      <c r="B709" s="640" t="s">
        <v>1667</v>
      </c>
      <c r="C709" s="544"/>
      <c r="D709" s="624"/>
      <c r="E709" s="624"/>
      <c r="F709" s="626" t="str">
        <f t="shared" si="20"/>
        <v/>
      </c>
      <c r="G709" s="626" t="str">
        <f t="shared" si="21"/>
        <v/>
      </c>
    </row>
    <row r="710" customHeight="1" spans="1:7">
      <c r="A710" s="622" t="s">
        <v>1668</v>
      </c>
      <c r="B710" s="640" t="s">
        <v>1669</v>
      </c>
      <c r="C710" s="544"/>
      <c r="D710" s="624"/>
      <c r="E710" s="624"/>
      <c r="F710" s="626" t="str">
        <f t="shared" ref="F710:F773" si="22">IFERROR($E710/C710,"")</f>
        <v/>
      </c>
      <c r="G710" s="626" t="str">
        <f t="shared" ref="G710:G773" si="23">IFERROR($E710/D710,"")</f>
        <v/>
      </c>
    </row>
    <row r="711" customHeight="1" spans="1:7">
      <c r="A711" s="622" t="s">
        <v>1670</v>
      </c>
      <c r="B711" s="640" t="s">
        <v>1671</v>
      </c>
      <c r="C711" s="544"/>
      <c r="D711" s="624"/>
      <c r="E711" s="624"/>
      <c r="F711" s="626" t="str">
        <f t="shared" si="22"/>
        <v/>
      </c>
      <c r="G711" s="626" t="str">
        <f t="shared" si="23"/>
        <v/>
      </c>
    </row>
    <row r="712" customHeight="1" spans="1:7">
      <c r="A712" s="622" t="s">
        <v>1672</v>
      </c>
      <c r="B712" s="640" t="s">
        <v>1673</v>
      </c>
      <c r="C712" s="544">
        <v>20</v>
      </c>
      <c r="D712" s="624">
        <v>48</v>
      </c>
      <c r="E712" s="624">
        <v>555</v>
      </c>
      <c r="F712" s="626">
        <f t="shared" si="22"/>
        <v>27.75</v>
      </c>
      <c r="G712" s="626">
        <f t="shared" si="23"/>
        <v>11.5625</v>
      </c>
    </row>
    <row r="713" customHeight="1" spans="1:7">
      <c r="A713" s="622" t="s">
        <v>1674</v>
      </c>
      <c r="B713" s="640" t="s">
        <v>371</v>
      </c>
      <c r="C713" s="544"/>
      <c r="D713" s="624">
        <v>40</v>
      </c>
      <c r="E713" s="624"/>
      <c r="F713" s="626" t="str">
        <f t="shared" si="22"/>
        <v/>
      </c>
      <c r="G713" s="626">
        <f t="shared" si="23"/>
        <v>0</v>
      </c>
    </row>
    <row r="714" customHeight="1" spans="1:7">
      <c r="A714" s="622" t="s">
        <v>1675</v>
      </c>
      <c r="B714" s="640" t="s">
        <v>1676</v>
      </c>
      <c r="C714" s="544">
        <v>5262</v>
      </c>
      <c r="D714" s="624">
        <v>3084</v>
      </c>
      <c r="E714" s="624">
        <v>3431</v>
      </c>
      <c r="F714" s="626">
        <f t="shared" si="22"/>
        <v>0.652033447358419</v>
      </c>
      <c r="G714" s="626">
        <f t="shared" si="23"/>
        <v>1.11251621271077</v>
      </c>
    </row>
    <row r="715" customHeight="1" spans="1:7">
      <c r="A715" s="622" t="s">
        <v>1677</v>
      </c>
      <c r="B715" s="640" t="s">
        <v>1678</v>
      </c>
      <c r="C715" s="544"/>
      <c r="D715" s="624">
        <v>1424</v>
      </c>
      <c r="E715" s="624">
        <v>20</v>
      </c>
      <c r="F715" s="626" t="str">
        <f t="shared" si="22"/>
        <v/>
      </c>
      <c r="G715" s="626">
        <f t="shared" si="23"/>
        <v>0.0140449438202247</v>
      </c>
    </row>
    <row r="716" customHeight="1" spans="1:7">
      <c r="A716" s="622" t="s">
        <v>1679</v>
      </c>
      <c r="B716" s="640" t="s">
        <v>375</v>
      </c>
      <c r="C716" s="544">
        <v>802</v>
      </c>
      <c r="D716" s="624">
        <v>830</v>
      </c>
      <c r="E716" s="624">
        <v>1157</v>
      </c>
      <c r="F716" s="626">
        <f t="shared" si="22"/>
        <v>1.4426433915212</v>
      </c>
      <c r="G716" s="626">
        <f t="shared" si="23"/>
        <v>1.39397590361446</v>
      </c>
    </row>
    <row r="717" customHeight="1" spans="1:7">
      <c r="A717" s="622" t="s">
        <v>1680</v>
      </c>
      <c r="B717" s="640" t="s">
        <v>377</v>
      </c>
      <c r="C717" s="544"/>
      <c r="D717" s="624"/>
      <c r="E717" s="624"/>
      <c r="F717" s="626" t="str">
        <f t="shared" si="22"/>
        <v/>
      </c>
      <c r="G717" s="626" t="str">
        <f t="shared" si="23"/>
        <v/>
      </c>
    </row>
    <row r="718" customHeight="1" spans="1:7">
      <c r="A718" s="622" t="s">
        <v>1681</v>
      </c>
      <c r="B718" s="640" t="s">
        <v>379</v>
      </c>
      <c r="C718" s="544"/>
      <c r="D718" s="624"/>
      <c r="E718" s="624"/>
      <c r="F718" s="626" t="str">
        <f t="shared" si="22"/>
        <v/>
      </c>
      <c r="G718" s="626" t="str">
        <f t="shared" si="23"/>
        <v/>
      </c>
    </row>
    <row r="719" customHeight="1" spans="1:7">
      <c r="A719" s="622" t="s">
        <v>1682</v>
      </c>
      <c r="B719" s="640" t="s">
        <v>524</v>
      </c>
      <c r="C719" s="544">
        <v>1015</v>
      </c>
      <c r="D719" s="624">
        <v>989</v>
      </c>
      <c r="E719" s="624">
        <v>933</v>
      </c>
      <c r="F719" s="626">
        <f t="shared" si="22"/>
        <v>0.919211822660098</v>
      </c>
      <c r="G719" s="626">
        <f t="shared" si="23"/>
        <v>0.943377148634985</v>
      </c>
    </row>
    <row r="720" customHeight="1" spans="1:7">
      <c r="A720" s="622" t="s">
        <v>1683</v>
      </c>
      <c r="B720" s="640" t="s">
        <v>526</v>
      </c>
      <c r="C720" s="544"/>
      <c r="D720" s="624"/>
      <c r="E720" s="624"/>
      <c r="F720" s="626" t="str">
        <f t="shared" si="22"/>
        <v/>
      </c>
      <c r="G720" s="626" t="str">
        <f t="shared" si="23"/>
        <v/>
      </c>
    </row>
    <row r="721" customHeight="1" spans="1:7">
      <c r="A721" s="622" t="s">
        <v>1684</v>
      </c>
      <c r="B721" s="640" t="s">
        <v>528</v>
      </c>
      <c r="C721" s="544"/>
      <c r="D721" s="624"/>
      <c r="E721" s="624"/>
      <c r="F721" s="626" t="str">
        <f t="shared" si="22"/>
        <v/>
      </c>
      <c r="G721" s="626" t="str">
        <f t="shared" si="23"/>
        <v/>
      </c>
    </row>
    <row r="722" customHeight="1" spans="1:7">
      <c r="A722" s="622" t="s">
        <v>1685</v>
      </c>
      <c r="B722" s="640" t="s">
        <v>542</v>
      </c>
      <c r="C722" s="544">
        <v>1420</v>
      </c>
      <c r="D722" s="624">
        <v>1614</v>
      </c>
      <c r="E722" s="624">
        <v>1602</v>
      </c>
      <c r="F722" s="626">
        <f t="shared" si="22"/>
        <v>1.12816901408451</v>
      </c>
      <c r="G722" s="626">
        <f t="shared" si="23"/>
        <v>0.992565055762082</v>
      </c>
    </row>
    <row r="723" customHeight="1" spans="1:7">
      <c r="A723" s="622" t="s">
        <v>1686</v>
      </c>
      <c r="B723" s="640" t="s">
        <v>1687</v>
      </c>
      <c r="C723" s="544"/>
      <c r="D723" s="624"/>
      <c r="E723" s="624"/>
      <c r="F723" s="626" t="str">
        <f t="shared" si="22"/>
        <v/>
      </c>
      <c r="G723" s="626" t="str">
        <f t="shared" si="23"/>
        <v/>
      </c>
    </row>
    <row r="724" customHeight="1" spans="1:7">
      <c r="A724" s="622" t="s">
        <v>1688</v>
      </c>
      <c r="B724" s="640" t="s">
        <v>1689</v>
      </c>
      <c r="C724" s="544"/>
      <c r="D724" s="624"/>
      <c r="E724" s="624">
        <v>200</v>
      </c>
      <c r="F724" s="626" t="str">
        <f t="shared" si="22"/>
        <v/>
      </c>
      <c r="G724" s="626" t="str">
        <f t="shared" si="23"/>
        <v/>
      </c>
    </row>
    <row r="725" customHeight="1" spans="1:7">
      <c r="A725" s="622" t="s">
        <v>1690</v>
      </c>
      <c r="B725" s="640" t="s">
        <v>1691</v>
      </c>
      <c r="C725" s="544">
        <v>82</v>
      </c>
      <c r="D725" s="624">
        <v>449</v>
      </c>
      <c r="E725" s="624">
        <v>120</v>
      </c>
      <c r="F725" s="626">
        <f t="shared" si="22"/>
        <v>1.46341463414634</v>
      </c>
      <c r="G725" s="626">
        <f t="shared" si="23"/>
        <v>0.267260579064588</v>
      </c>
    </row>
    <row r="726" customHeight="1" spans="1:7">
      <c r="A726" s="622" t="s">
        <v>1692</v>
      </c>
      <c r="B726" s="640" t="s">
        <v>1693</v>
      </c>
      <c r="C726" s="544"/>
      <c r="D726" s="624">
        <v>10</v>
      </c>
      <c r="E726" s="624">
        <v>16</v>
      </c>
      <c r="F726" s="626" t="str">
        <f t="shared" si="22"/>
        <v/>
      </c>
      <c r="G726" s="626">
        <f t="shared" si="23"/>
        <v>1.6</v>
      </c>
    </row>
    <row r="727" customHeight="1" spans="1:7">
      <c r="A727" s="622" t="s">
        <v>1694</v>
      </c>
      <c r="B727" s="640" t="s">
        <v>1695</v>
      </c>
      <c r="C727" s="544">
        <v>27</v>
      </c>
      <c r="D727" s="624">
        <v>44</v>
      </c>
      <c r="E727" s="624">
        <v>27</v>
      </c>
      <c r="F727" s="626">
        <f t="shared" si="22"/>
        <v>1</v>
      </c>
      <c r="G727" s="626">
        <f t="shared" si="23"/>
        <v>0.613636363636364</v>
      </c>
    </row>
    <row r="728" customHeight="1" spans="1:7">
      <c r="A728" s="622" t="s">
        <v>1696</v>
      </c>
      <c r="B728" s="640" t="s">
        <v>1697</v>
      </c>
      <c r="C728" s="544"/>
      <c r="D728" s="624">
        <v>75</v>
      </c>
      <c r="E728" s="624">
        <v>100</v>
      </c>
      <c r="F728" s="626" t="str">
        <f t="shared" si="22"/>
        <v/>
      </c>
      <c r="G728" s="626">
        <f t="shared" si="23"/>
        <v>1.33333333333333</v>
      </c>
    </row>
    <row r="729" customHeight="1" spans="1:7">
      <c r="A729" s="622" t="s">
        <v>1698</v>
      </c>
      <c r="B729" s="640" t="s">
        <v>1699</v>
      </c>
      <c r="C729" s="544"/>
      <c r="D729" s="624"/>
      <c r="E729" s="624"/>
      <c r="F729" s="626" t="str">
        <f t="shared" si="22"/>
        <v/>
      </c>
      <c r="G729" s="626" t="str">
        <f t="shared" si="23"/>
        <v/>
      </c>
    </row>
    <row r="730" customHeight="1" spans="1:7">
      <c r="A730" s="622" t="s">
        <v>1700</v>
      </c>
      <c r="B730" s="640" t="s">
        <v>1701</v>
      </c>
      <c r="C730" s="544"/>
      <c r="D730" s="624"/>
      <c r="E730" s="624"/>
      <c r="F730" s="626" t="str">
        <f t="shared" si="22"/>
        <v/>
      </c>
      <c r="G730" s="626" t="str">
        <f t="shared" si="23"/>
        <v/>
      </c>
    </row>
    <row r="731" customHeight="1" spans="1:7">
      <c r="A731" s="622" t="s">
        <v>1702</v>
      </c>
      <c r="B731" s="640" t="s">
        <v>1703</v>
      </c>
      <c r="C731" s="544"/>
      <c r="D731" s="624">
        <v>919</v>
      </c>
      <c r="E731" s="624">
        <v>591</v>
      </c>
      <c r="F731" s="626" t="str">
        <f t="shared" si="22"/>
        <v/>
      </c>
      <c r="G731" s="626">
        <f t="shared" si="23"/>
        <v>0.643090315560392</v>
      </c>
    </row>
    <row r="732" customHeight="1" spans="1:7">
      <c r="A732" s="622" t="s">
        <v>1704</v>
      </c>
      <c r="B732" s="640" t="s">
        <v>1705</v>
      </c>
      <c r="C732" s="544"/>
      <c r="D732" s="624"/>
      <c r="E732" s="624">
        <v>6305</v>
      </c>
      <c r="F732" s="626" t="str">
        <f t="shared" si="22"/>
        <v/>
      </c>
      <c r="G732" s="626" t="str">
        <f t="shared" si="23"/>
        <v/>
      </c>
    </row>
    <row r="733" customHeight="1" spans="1:7">
      <c r="A733" s="622" t="s">
        <v>1706</v>
      </c>
      <c r="B733" s="640" t="s">
        <v>1707</v>
      </c>
      <c r="C733" s="544"/>
      <c r="D733" s="624"/>
      <c r="E733" s="624"/>
      <c r="F733" s="626" t="str">
        <f t="shared" si="22"/>
        <v/>
      </c>
      <c r="G733" s="626" t="str">
        <f t="shared" si="23"/>
        <v/>
      </c>
    </row>
    <row r="734" customHeight="1" spans="1:7">
      <c r="A734" s="622" t="s">
        <v>1708</v>
      </c>
      <c r="B734" s="640" t="s">
        <v>1709</v>
      </c>
      <c r="C734" s="544">
        <v>101</v>
      </c>
      <c r="D734" s="624">
        <v>7965</v>
      </c>
      <c r="E734" s="624">
        <v>2721</v>
      </c>
      <c r="F734" s="626">
        <f t="shared" si="22"/>
        <v>26.9405940594059</v>
      </c>
      <c r="G734" s="626">
        <f t="shared" si="23"/>
        <v>0.341619585687382</v>
      </c>
    </row>
    <row r="735" customHeight="1" spans="1:7">
      <c r="A735" s="622" t="s">
        <v>1710</v>
      </c>
      <c r="B735" s="640" t="s">
        <v>1711</v>
      </c>
      <c r="C735" s="544"/>
      <c r="D735" s="624">
        <v>235</v>
      </c>
      <c r="E735" s="624">
        <v>230</v>
      </c>
      <c r="F735" s="626" t="str">
        <f t="shared" si="22"/>
        <v/>
      </c>
      <c r="G735" s="626">
        <f t="shared" si="23"/>
        <v>0.978723404255319</v>
      </c>
    </row>
    <row r="736" customHeight="1" spans="1:7">
      <c r="A736" s="622" t="s">
        <v>1712</v>
      </c>
      <c r="B736" s="640" t="s">
        <v>1713</v>
      </c>
      <c r="C736" s="544"/>
      <c r="D736" s="624">
        <v>14</v>
      </c>
      <c r="E736" s="624"/>
      <c r="F736" s="626" t="str">
        <f t="shared" si="22"/>
        <v/>
      </c>
      <c r="G736" s="626">
        <f t="shared" si="23"/>
        <v>0</v>
      </c>
    </row>
    <row r="737" customHeight="1" spans="1:7">
      <c r="A737" s="622" t="s">
        <v>1714</v>
      </c>
      <c r="B737" s="640" t="s">
        <v>1715</v>
      </c>
      <c r="C737" s="544">
        <v>125</v>
      </c>
      <c r="D737" s="624">
        <v>372</v>
      </c>
      <c r="E737" s="624">
        <v>950</v>
      </c>
      <c r="F737" s="626">
        <f t="shared" si="22"/>
        <v>7.6</v>
      </c>
      <c r="G737" s="626">
        <f t="shared" si="23"/>
        <v>2.55376344086021</v>
      </c>
    </row>
    <row r="738" customHeight="1" spans="1:7">
      <c r="A738" s="622" t="s">
        <v>1716</v>
      </c>
      <c r="B738" s="643" t="s">
        <v>1717</v>
      </c>
      <c r="C738" s="544">
        <v>1328</v>
      </c>
      <c r="D738" s="624">
        <v>2873</v>
      </c>
      <c r="E738" s="624">
        <v>1809</v>
      </c>
      <c r="F738" s="626">
        <f t="shared" si="22"/>
        <v>1.36219879518072</v>
      </c>
      <c r="G738" s="626">
        <f t="shared" si="23"/>
        <v>0.629655412460842</v>
      </c>
    </row>
    <row r="739" customHeight="1" spans="1:7">
      <c r="A739" s="622" t="s">
        <v>1718</v>
      </c>
      <c r="B739" s="643" t="s">
        <v>1719</v>
      </c>
      <c r="C739" s="544"/>
      <c r="D739" s="624"/>
      <c r="E739" s="624"/>
      <c r="F739" s="626" t="str">
        <f t="shared" si="22"/>
        <v/>
      </c>
      <c r="G739" s="626" t="str">
        <f t="shared" si="23"/>
        <v/>
      </c>
    </row>
    <row r="740" customHeight="1" spans="1:7">
      <c r="A740" s="622" t="s">
        <v>1720</v>
      </c>
      <c r="B740" s="640" t="s">
        <v>1721</v>
      </c>
      <c r="C740" s="544"/>
      <c r="D740" s="624"/>
      <c r="E740" s="624"/>
      <c r="F740" s="626" t="str">
        <f t="shared" si="22"/>
        <v/>
      </c>
      <c r="G740" s="626" t="str">
        <f t="shared" si="23"/>
        <v/>
      </c>
    </row>
    <row r="741" customHeight="1" spans="1:7">
      <c r="A741" s="622" t="s">
        <v>1722</v>
      </c>
      <c r="B741" s="640" t="s">
        <v>1723</v>
      </c>
      <c r="C741" s="544"/>
      <c r="D741" s="624">
        <v>10</v>
      </c>
      <c r="E741" s="624">
        <v>9</v>
      </c>
      <c r="F741" s="626" t="str">
        <f t="shared" si="22"/>
        <v/>
      </c>
      <c r="G741" s="626">
        <f t="shared" si="23"/>
        <v>0.9</v>
      </c>
    </row>
    <row r="742" customHeight="1" spans="1:7">
      <c r="A742" s="622" t="s">
        <v>1724</v>
      </c>
      <c r="B742" s="643" t="s">
        <v>1725</v>
      </c>
      <c r="C742" s="544"/>
      <c r="D742" s="624">
        <v>5924</v>
      </c>
      <c r="E742" s="624">
        <v>13989</v>
      </c>
      <c r="F742" s="626" t="str">
        <f t="shared" si="22"/>
        <v/>
      </c>
      <c r="G742" s="626">
        <f t="shared" si="23"/>
        <v>2.36141120864281</v>
      </c>
    </row>
    <row r="743" customHeight="1" spans="1:7">
      <c r="A743" s="622" t="s">
        <v>1726</v>
      </c>
      <c r="B743" s="640" t="s">
        <v>1727</v>
      </c>
      <c r="C743" s="544">
        <v>1500</v>
      </c>
      <c r="D743" s="624">
        <v>2784</v>
      </c>
      <c r="E743" s="624">
        <v>285</v>
      </c>
      <c r="F743" s="626">
        <f t="shared" si="22"/>
        <v>0.19</v>
      </c>
      <c r="G743" s="626">
        <f t="shared" si="23"/>
        <v>0.102370689655172</v>
      </c>
    </row>
    <row r="744" customHeight="1" spans="1:7">
      <c r="A744" s="622" t="s">
        <v>1728</v>
      </c>
      <c r="B744" s="640" t="s">
        <v>524</v>
      </c>
      <c r="C744" s="544">
        <v>969</v>
      </c>
      <c r="D744" s="624">
        <v>940</v>
      </c>
      <c r="E744" s="624">
        <v>1078</v>
      </c>
      <c r="F744" s="626">
        <f t="shared" si="22"/>
        <v>1.1124871001032</v>
      </c>
      <c r="G744" s="626">
        <f t="shared" si="23"/>
        <v>1.1468085106383</v>
      </c>
    </row>
    <row r="745" customHeight="1" spans="1:7">
      <c r="A745" s="622" t="s">
        <v>1729</v>
      </c>
      <c r="B745" s="640" t="s">
        <v>526</v>
      </c>
      <c r="C745" s="544"/>
      <c r="D745" s="624"/>
      <c r="E745" s="624"/>
      <c r="F745" s="626" t="str">
        <f t="shared" si="22"/>
        <v/>
      </c>
      <c r="G745" s="626" t="str">
        <f t="shared" si="23"/>
        <v/>
      </c>
    </row>
    <row r="746" customHeight="1" spans="1:7">
      <c r="A746" s="622" t="s">
        <v>1730</v>
      </c>
      <c r="B746" s="640" t="s">
        <v>528</v>
      </c>
      <c r="C746" s="544"/>
      <c r="D746" s="624"/>
      <c r="E746" s="624"/>
      <c r="F746" s="626" t="str">
        <f t="shared" si="22"/>
        <v/>
      </c>
      <c r="G746" s="626" t="str">
        <f t="shared" si="23"/>
        <v/>
      </c>
    </row>
    <row r="747" customHeight="1" spans="1:7">
      <c r="A747" s="622" t="s">
        <v>1731</v>
      </c>
      <c r="B747" s="640" t="s">
        <v>1732</v>
      </c>
      <c r="C747" s="544">
        <v>731</v>
      </c>
      <c r="D747" s="624">
        <v>1070</v>
      </c>
      <c r="E747" s="624">
        <v>682</v>
      </c>
      <c r="F747" s="626">
        <f t="shared" si="22"/>
        <v>0.93296853625171</v>
      </c>
      <c r="G747" s="626">
        <f t="shared" si="23"/>
        <v>0.637383177570093</v>
      </c>
    </row>
    <row r="748" customHeight="1" spans="1:7">
      <c r="A748" s="622" t="s">
        <v>1733</v>
      </c>
      <c r="B748" s="640" t="s">
        <v>1734</v>
      </c>
      <c r="C748" s="544">
        <v>2191</v>
      </c>
      <c r="D748" s="624">
        <v>2059</v>
      </c>
      <c r="E748" s="624">
        <v>3182</v>
      </c>
      <c r="F748" s="626">
        <f t="shared" si="22"/>
        <v>1.45230488361479</v>
      </c>
      <c r="G748" s="626">
        <f t="shared" si="23"/>
        <v>1.54541039339485</v>
      </c>
    </row>
    <row r="749" customHeight="1" spans="1:7">
      <c r="A749" s="622" t="s">
        <v>1735</v>
      </c>
      <c r="B749" s="640" t="s">
        <v>1736</v>
      </c>
      <c r="C749" s="544"/>
      <c r="D749" s="624"/>
      <c r="E749" s="624"/>
      <c r="F749" s="626" t="str">
        <f t="shared" si="22"/>
        <v/>
      </c>
      <c r="G749" s="626" t="str">
        <f t="shared" si="23"/>
        <v/>
      </c>
    </row>
    <row r="750" customHeight="1" spans="1:7">
      <c r="A750" s="622" t="s">
        <v>1737</v>
      </c>
      <c r="B750" s="640" t="s">
        <v>1738</v>
      </c>
      <c r="C750" s="544"/>
      <c r="D750" s="624">
        <v>9</v>
      </c>
      <c r="E750" s="624">
        <v>6</v>
      </c>
      <c r="F750" s="626" t="str">
        <f t="shared" si="22"/>
        <v/>
      </c>
      <c r="G750" s="626">
        <f t="shared" si="23"/>
        <v>0.666666666666667</v>
      </c>
    </row>
    <row r="751" customHeight="1" spans="1:7">
      <c r="A751" s="622" t="s">
        <v>1739</v>
      </c>
      <c r="B751" s="640" t="s">
        <v>1740</v>
      </c>
      <c r="C751" s="544"/>
      <c r="D751" s="624">
        <v>64</v>
      </c>
      <c r="E751" s="624"/>
      <c r="F751" s="626" t="str">
        <f t="shared" si="22"/>
        <v/>
      </c>
      <c r="G751" s="626">
        <f t="shared" si="23"/>
        <v>0</v>
      </c>
    </row>
    <row r="752" customHeight="1" spans="1:7">
      <c r="A752" s="622" t="s">
        <v>1741</v>
      </c>
      <c r="B752" s="640" t="s">
        <v>1742</v>
      </c>
      <c r="C752" s="544"/>
      <c r="D752" s="624"/>
      <c r="E752" s="624"/>
      <c r="F752" s="626" t="str">
        <f t="shared" si="22"/>
        <v/>
      </c>
      <c r="G752" s="626" t="str">
        <f t="shared" si="23"/>
        <v/>
      </c>
    </row>
    <row r="753" customHeight="1" spans="1:7">
      <c r="A753" s="622" t="s">
        <v>1743</v>
      </c>
      <c r="B753" s="640" t="s">
        <v>1744</v>
      </c>
      <c r="C753" s="544"/>
      <c r="D753" s="624"/>
      <c r="E753" s="624"/>
      <c r="F753" s="626" t="str">
        <f t="shared" si="22"/>
        <v/>
      </c>
      <c r="G753" s="626" t="str">
        <f t="shared" si="23"/>
        <v/>
      </c>
    </row>
    <row r="754" customHeight="1" spans="1:7">
      <c r="A754" s="622" t="s">
        <v>1745</v>
      </c>
      <c r="B754" s="640" t="s">
        <v>1746</v>
      </c>
      <c r="C754" s="544"/>
      <c r="D754" s="624"/>
      <c r="E754" s="624"/>
      <c r="F754" s="626" t="str">
        <f t="shared" si="22"/>
        <v/>
      </c>
      <c r="G754" s="626" t="str">
        <f t="shared" si="23"/>
        <v/>
      </c>
    </row>
    <row r="755" customHeight="1" spans="1:7">
      <c r="A755" s="622" t="s">
        <v>1747</v>
      </c>
      <c r="B755" s="640" t="s">
        <v>1748</v>
      </c>
      <c r="C755" s="544"/>
      <c r="D755" s="624">
        <v>120</v>
      </c>
      <c r="E755" s="624"/>
      <c r="F755" s="626" t="str">
        <f t="shared" si="22"/>
        <v/>
      </c>
      <c r="G755" s="626">
        <f t="shared" si="23"/>
        <v>0</v>
      </c>
    </row>
    <row r="756" customHeight="1" spans="1:7">
      <c r="A756" s="622" t="s">
        <v>1749</v>
      </c>
      <c r="B756" s="640" t="s">
        <v>163</v>
      </c>
      <c r="C756" s="544"/>
      <c r="D756" s="624"/>
      <c r="E756" s="624"/>
      <c r="F756" s="626" t="str">
        <f t="shared" si="22"/>
        <v/>
      </c>
      <c r="G756" s="626" t="str">
        <f t="shared" si="23"/>
        <v/>
      </c>
    </row>
    <row r="757" customHeight="1" spans="1:7">
      <c r="A757" s="622" t="s">
        <v>1750</v>
      </c>
      <c r="B757" s="640" t="s">
        <v>1751</v>
      </c>
      <c r="C757" s="544"/>
      <c r="D757" s="624"/>
      <c r="E757" s="624"/>
      <c r="F757" s="626" t="str">
        <f t="shared" si="22"/>
        <v/>
      </c>
      <c r="G757" s="626" t="str">
        <f t="shared" si="23"/>
        <v/>
      </c>
    </row>
    <row r="758" customHeight="1" spans="1:7">
      <c r="A758" s="622" t="s">
        <v>1752</v>
      </c>
      <c r="B758" s="640" t="s">
        <v>1753</v>
      </c>
      <c r="C758" s="544"/>
      <c r="D758" s="624"/>
      <c r="E758" s="624"/>
      <c r="F758" s="626" t="str">
        <f t="shared" si="22"/>
        <v/>
      </c>
      <c r="G758" s="626" t="str">
        <f t="shared" si="23"/>
        <v/>
      </c>
    </row>
    <row r="759" customHeight="1" spans="1:7">
      <c r="A759" s="622" t="s">
        <v>1754</v>
      </c>
      <c r="B759" s="640" t="s">
        <v>1755</v>
      </c>
      <c r="C759" s="544"/>
      <c r="D759" s="624"/>
      <c r="E759" s="624"/>
      <c r="F759" s="626" t="str">
        <f t="shared" si="22"/>
        <v/>
      </c>
      <c r="G759" s="626" t="str">
        <f t="shared" si="23"/>
        <v/>
      </c>
    </row>
    <row r="760" customHeight="1" spans="1:7">
      <c r="A760" s="622" t="s">
        <v>1756</v>
      </c>
      <c r="B760" s="640" t="s">
        <v>1757</v>
      </c>
      <c r="C760" s="544"/>
      <c r="D760" s="624"/>
      <c r="E760" s="624"/>
      <c r="F760" s="626" t="str">
        <f t="shared" si="22"/>
        <v/>
      </c>
      <c r="G760" s="626" t="str">
        <f t="shared" si="23"/>
        <v/>
      </c>
    </row>
    <row r="761" customHeight="1" spans="1:7">
      <c r="A761" s="622" t="s">
        <v>1758</v>
      </c>
      <c r="B761" s="640" t="s">
        <v>1759</v>
      </c>
      <c r="C761" s="544"/>
      <c r="D761" s="624">
        <v>30</v>
      </c>
      <c r="E761" s="624">
        <v>60</v>
      </c>
      <c r="F761" s="626" t="str">
        <f t="shared" si="22"/>
        <v/>
      </c>
      <c r="G761" s="626">
        <f t="shared" si="23"/>
        <v>2</v>
      </c>
    </row>
    <row r="762" customHeight="1" spans="1:7">
      <c r="A762" s="622" t="s">
        <v>1760</v>
      </c>
      <c r="B762" s="640" t="s">
        <v>1761</v>
      </c>
      <c r="C762" s="544"/>
      <c r="D762" s="624">
        <v>10</v>
      </c>
      <c r="E762" s="624">
        <v>847</v>
      </c>
      <c r="F762" s="626" t="str">
        <f t="shared" si="22"/>
        <v/>
      </c>
      <c r="G762" s="626">
        <f t="shared" si="23"/>
        <v>84.7</v>
      </c>
    </row>
    <row r="763" customHeight="1" spans="1:7">
      <c r="A763" s="622" t="s">
        <v>1762</v>
      </c>
      <c r="B763" s="640" t="s">
        <v>1699</v>
      </c>
      <c r="C763" s="544"/>
      <c r="D763" s="624">
        <v>2</v>
      </c>
      <c r="E763" s="624"/>
      <c r="F763" s="626" t="str">
        <f t="shared" si="22"/>
        <v/>
      </c>
      <c r="G763" s="626">
        <f t="shared" si="23"/>
        <v>0</v>
      </c>
    </row>
    <row r="764" customHeight="1" spans="1:7">
      <c r="A764" s="644" t="s">
        <v>1763</v>
      </c>
      <c r="B764" s="633" t="s">
        <v>1764</v>
      </c>
      <c r="C764" s="634"/>
      <c r="D764" s="634">
        <v>348</v>
      </c>
      <c r="E764" s="634">
        <v>88</v>
      </c>
      <c r="F764" s="639" t="str">
        <f t="shared" si="22"/>
        <v/>
      </c>
      <c r="G764" s="639">
        <f t="shared" si="23"/>
        <v>0.252873563218391</v>
      </c>
    </row>
    <row r="765" customHeight="1" spans="1:7">
      <c r="A765" s="622" t="s">
        <v>1765</v>
      </c>
      <c r="B765" s="640" t="s">
        <v>1766</v>
      </c>
      <c r="C765" s="544"/>
      <c r="D765" s="624">
        <v>497</v>
      </c>
      <c r="E765" s="624">
        <v>540</v>
      </c>
      <c r="F765" s="626" t="str">
        <f t="shared" si="22"/>
        <v/>
      </c>
      <c r="G765" s="626">
        <f t="shared" si="23"/>
        <v>1.08651911468813</v>
      </c>
    </row>
    <row r="766" customHeight="1" spans="1:7">
      <c r="A766" s="622" t="s">
        <v>1767</v>
      </c>
      <c r="B766" s="640" t="s">
        <v>524</v>
      </c>
      <c r="C766" s="544">
        <v>904</v>
      </c>
      <c r="D766" s="624">
        <v>1679</v>
      </c>
      <c r="E766" s="624">
        <v>932</v>
      </c>
      <c r="F766" s="626">
        <f t="shared" si="22"/>
        <v>1.03097345132743</v>
      </c>
      <c r="G766" s="626">
        <f t="shared" si="23"/>
        <v>0.555092316855271</v>
      </c>
    </row>
    <row r="767" customHeight="1" spans="1:7">
      <c r="A767" s="622" t="s">
        <v>1768</v>
      </c>
      <c r="B767" s="640" t="s">
        <v>526</v>
      </c>
      <c r="C767" s="544"/>
      <c r="D767" s="624"/>
      <c r="E767" s="624"/>
      <c r="F767" s="626" t="str">
        <f t="shared" si="22"/>
        <v/>
      </c>
      <c r="G767" s="626" t="str">
        <f t="shared" si="23"/>
        <v/>
      </c>
    </row>
    <row r="768" customHeight="1" spans="1:7">
      <c r="A768" s="622" t="s">
        <v>1769</v>
      </c>
      <c r="B768" s="640" t="s">
        <v>528</v>
      </c>
      <c r="C768" s="544"/>
      <c r="D768" s="624"/>
      <c r="E768" s="624"/>
      <c r="F768" s="626" t="str">
        <f t="shared" si="22"/>
        <v/>
      </c>
      <c r="G768" s="626" t="str">
        <f t="shared" si="23"/>
        <v/>
      </c>
    </row>
    <row r="769" customHeight="1" spans="1:7">
      <c r="A769" s="622" t="s">
        <v>1770</v>
      </c>
      <c r="B769" s="640" t="s">
        <v>1771</v>
      </c>
      <c r="C769" s="544"/>
      <c r="D769" s="624"/>
      <c r="E769" s="624"/>
      <c r="F769" s="626" t="str">
        <f t="shared" si="22"/>
        <v/>
      </c>
      <c r="G769" s="626" t="str">
        <f t="shared" si="23"/>
        <v/>
      </c>
    </row>
    <row r="770" customHeight="1" spans="1:7">
      <c r="A770" s="622" t="s">
        <v>1772</v>
      </c>
      <c r="B770" s="640" t="s">
        <v>1773</v>
      </c>
      <c r="C770" s="544"/>
      <c r="D770" s="624">
        <v>5648</v>
      </c>
      <c r="E770" s="624">
        <v>953</v>
      </c>
      <c r="F770" s="626" t="str">
        <f t="shared" si="22"/>
        <v/>
      </c>
      <c r="G770" s="626">
        <f t="shared" si="23"/>
        <v>0.168732294617564</v>
      </c>
    </row>
    <row r="771" customHeight="1" spans="1:7">
      <c r="A771" s="622" t="s">
        <v>1774</v>
      </c>
      <c r="B771" s="640" t="s">
        <v>1775</v>
      </c>
      <c r="C771" s="544"/>
      <c r="D771" s="624">
        <v>141</v>
      </c>
      <c r="E771" s="624">
        <v>2</v>
      </c>
      <c r="F771" s="626" t="str">
        <f t="shared" si="22"/>
        <v/>
      </c>
      <c r="G771" s="626">
        <f t="shared" si="23"/>
        <v>0.0141843971631206</v>
      </c>
    </row>
    <row r="772" customHeight="1" spans="1:7">
      <c r="A772" s="622" t="s">
        <v>1776</v>
      </c>
      <c r="B772" s="640" t="s">
        <v>1777</v>
      </c>
      <c r="C772" s="544"/>
      <c r="D772" s="624"/>
      <c r="E772" s="624"/>
      <c r="F772" s="626" t="str">
        <f t="shared" si="22"/>
        <v/>
      </c>
      <c r="G772" s="626" t="str">
        <f t="shared" si="23"/>
        <v/>
      </c>
    </row>
    <row r="773" customHeight="1" spans="1:7">
      <c r="A773" s="622" t="s">
        <v>1778</v>
      </c>
      <c r="B773" s="640" t="s">
        <v>1779</v>
      </c>
      <c r="C773" s="544"/>
      <c r="D773" s="624"/>
      <c r="E773" s="624"/>
      <c r="F773" s="626" t="str">
        <f t="shared" si="22"/>
        <v/>
      </c>
      <c r="G773" s="626" t="str">
        <f t="shared" si="23"/>
        <v/>
      </c>
    </row>
    <row r="774" customHeight="1" spans="1:7">
      <c r="A774" s="622" t="s">
        <v>1780</v>
      </c>
      <c r="B774" s="640" t="s">
        <v>1781</v>
      </c>
      <c r="C774" s="544"/>
      <c r="D774" s="624"/>
      <c r="E774" s="624"/>
      <c r="F774" s="626" t="str">
        <f t="shared" ref="F774:F837" si="24">IFERROR($E774/C774,"")</f>
        <v/>
      </c>
      <c r="G774" s="626" t="str">
        <f t="shared" ref="G774:G837" si="25">IFERROR($E774/D774,"")</f>
        <v/>
      </c>
    </row>
    <row r="775" customHeight="1" spans="1:7">
      <c r="A775" s="622" t="s">
        <v>1782</v>
      </c>
      <c r="B775" s="640" t="s">
        <v>1783</v>
      </c>
      <c r="C775" s="544">
        <v>60</v>
      </c>
      <c r="D775" s="624">
        <v>70</v>
      </c>
      <c r="E775" s="624">
        <v>460</v>
      </c>
      <c r="F775" s="626">
        <f t="shared" si="24"/>
        <v>7.66666666666667</v>
      </c>
      <c r="G775" s="626">
        <f t="shared" si="25"/>
        <v>6.57142857142857</v>
      </c>
    </row>
    <row r="776" customHeight="1" spans="1:7">
      <c r="A776" s="622" t="s">
        <v>1784</v>
      </c>
      <c r="B776" s="640" t="s">
        <v>1785</v>
      </c>
      <c r="C776" s="544"/>
      <c r="D776" s="624">
        <v>101</v>
      </c>
      <c r="E776" s="624">
        <v>83</v>
      </c>
      <c r="F776" s="626" t="str">
        <f t="shared" si="24"/>
        <v/>
      </c>
      <c r="G776" s="626">
        <f t="shared" si="25"/>
        <v>0.821782178217822</v>
      </c>
    </row>
    <row r="777" customHeight="1" spans="1:7">
      <c r="A777" s="622" t="s">
        <v>1786</v>
      </c>
      <c r="B777" s="640" t="s">
        <v>1787</v>
      </c>
      <c r="C777" s="544"/>
      <c r="D777" s="624"/>
      <c r="E777" s="624"/>
      <c r="F777" s="626" t="str">
        <f t="shared" si="24"/>
        <v/>
      </c>
      <c r="G777" s="626" t="str">
        <f t="shared" si="25"/>
        <v/>
      </c>
    </row>
    <row r="778" customHeight="1" spans="1:7">
      <c r="A778" s="622" t="s">
        <v>1788</v>
      </c>
      <c r="B778" s="640" t="s">
        <v>1789</v>
      </c>
      <c r="C778" s="544"/>
      <c r="D778" s="624"/>
      <c r="E778" s="624"/>
      <c r="F778" s="626" t="str">
        <f t="shared" si="24"/>
        <v/>
      </c>
      <c r="G778" s="626" t="str">
        <f t="shared" si="25"/>
        <v/>
      </c>
    </row>
    <row r="779" customHeight="1" spans="1:7">
      <c r="A779" s="622" t="s">
        <v>1790</v>
      </c>
      <c r="B779" s="640" t="s">
        <v>1791</v>
      </c>
      <c r="C779" s="544">
        <v>16</v>
      </c>
      <c r="D779" s="624">
        <v>116</v>
      </c>
      <c r="E779" s="624">
        <v>16</v>
      </c>
      <c r="F779" s="626">
        <f t="shared" si="24"/>
        <v>1</v>
      </c>
      <c r="G779" s="626">
        <f t="shared" si="25"/>
        <v>0.137931034482759</v>
      </c>
    </row>
    <row r="780" customHeight="1" spans="1:7">
      <c r="A780" s="622" t="s">
        <v>1792</v>
      </c>
      <c r="B780" s="640" t="s">
        <v>1793</v>
      </c>
      <c r="C780" s="544"/>
      <c r="D780" s="624">
        <v>1231</v>
      </c>
      <c r="E780" s="624">
        <v>39</v>
      </c>
      <c r="F780" s="626" t="str">
        <f t="shared" si="24"/>
        <v/>
      </c>
      <c r="G780" s="626">
        <f t="shared" si="25"/>
        <v>0.0316815597075548</v>
      </c>
    </row>
    <row r="781" customHeight="1" spans="1:7">
      <c r="A781" s="622" t="s">
        <v>1794</v>
      </c>
      <c r="B781" s="640" t="s">
        <v>1795</v>
      </c>
      <c r="C781" s="544"/>
      <c r="D781" s="624"/>
      <c r="E781" s="624"/>
      <c r="F781" s="626" t="str">
        <f t="shared" si="24"/>
        <v/>
      </c>
      <c r="G781" s="626" t="str">
        <f t="shared" si="25"/>
        <v/>
      </c>
    </row>
    <row r="782" customHeight="1" spans="1:7">
      <c r="A782" s="622" t="s">
        <v>1796</v>
      </c>
      <c r="B782" s="640" t="s">
        <v>1797</v>
      </c>
      <c r="C782" s="544"/>
      <c r="D782" s="624"/>
      <c r="E782" s="624"/>
      <c r="F782" s="626" t="str">
        <f t="shared" si="24"/>
        <v/>
      </c>
      <c r="G782" s="626" t="str">
        <f t="shared" si="25"/>
        <v/>
      </c>
    </row>
    <row r="783" customHeight="1" spans="1:7">
      <c r="A783" s="622" t="s">
        <v>1798</v>
      </c>
      <c r="B783" s="640" t="s">
        <v>1799</v>
      </c>
      <c r="C783" s="544"/>
      <c r="D783" s="624"/>
      <c r="E783" s="624"/>
      <c r="F783" s="626" t="str">
        <f t="shared" si="24"/>
        <v/>
      </c>
      <c r="G783" s="626" t="str">
        <f t="shared" si="25"/>
        <v/>
      </c>
    </row>
    <row r="784" customHeight="1" spans="1:7">
      <c r="A784" s="622" t="s">
        <v>1800</v>
      </c>
      <c r="B784" s="640" t="s">
        <v>1801</v>
      </c>
      <c r="C784" s="544"/>
      <c r="D784" s="624"/>
      <c r="E784" s="624"/>
      <c r="F784" s="626" t="str">
        <f t="shared" si="24"/>
        <v/>
      </c>
      <c r="G784" s="626" t="str">
        <f t="shared" si="25"/>
        <v/>
      </c>
    </row>
    <row r="785" customHeight="1" spans="1:7">
      <c r="A785" s="622" t="s">
        <v>1802</v>
      </c>
      <c r="B785" s="640" t="s">
        <v>1803</v>
      </c>
      <c r="C785" s="544"/>
      <c r="D785" s="624"/>
      <c r="E785" s="624"/>
      <c r="F785" s="626" t="str">
        <f t="shared" si="24"/>
        <v/>
      </c>
      <c r="G785" s="626" t="str">
        <f t="shared" si="25"/>
        <v/>
      </c>
    </row>
    <row r="786" customHeight="1" spans="1:7">
      <c r="A786" s="622" t="s">
        <v>1804</v>
      </c>
      <c r="B786" s="640" t="s">
        <v>1805</v>
      </c>
      <c r="C786" s="544"/>
      <c r="D786" s="624"/>
      <c r="E786" s="624"/>
      <c r="F786" s="626" t="str">
        <f t="shared" si="24"/>
        <v/>
      </c>
      <c r="G786" s="626" t="str">
        <f t="shared" si="25"/>
        <v/>
      </c>
    </row>
    <row r="787" customHeight="1" spans="1:7">
      <c r="A787" s="622" t="s">
        <v>1806</v>
      </c>
      <c r="B787" s="640" t="s">
        <v>1753</v>
      </c>
      <c r="C787" s="544"/>
      <c r="D787" s="624"/>
      <c r="E787" s="624"/>
      <c r="F787" s="626" t="str">
        <f t="shared" si="24"/>
        <v/>
      </c>
      <c r="G787" s="626" t="str">
        <f t="shared" si="25"/>
        <v/>
      </c>
    </row>
    <row r="788" customHeight="1" spans="1:7">
      <c r="A788" s="622" t="s">
        <v>1807</v>
      </c>
      <c r="B788" s="640" t="s">
        <v>1808</v>
      </c>
      <c r="C788" s="544"/>
      <c r="D788" s="624"/>
      <c r="E788" s="624"/>
      <c r="F788" s="626" t="str">
        <f t="shared" si="24"/>
        <v/>
      </c>
      <c r="G788" s="626" t="str">
        <f t="shared" si="25"/>
        <v/>
      </c>
    </row>
    <row r="789" customHeight="1" spans="1:7">
      <c r="A789" s="622" t="s">
        <v>1809</v>
      </c>
      <c r="B789" s="640" t="s">
        <v>1810</v>
      </c>
      <c r="C789" s="544">
        <v>50</v>
      </c>
      <c r="D789" s="624">
        <v>60</v>
      </c>
      <c r="E789" s="624">
        <v>50</v>
      </c>
      <c r="F789" s="626">
        <f t="shared" si="24"/>
        <v>1</v>
      </c>
      <c r="G789" s="626">
        <f t="shared" si="25"/>
        <v>0.833333333333333</v>
      </c>
    </row>
    <row r="790" customHeight="1" spans="1:7">
      <c r="A790" s="622" t="s">
        <v>1811</v>
      </c>
      <c r="B790" s="640" t="s">
        <v>1812</v>
      </c>
      <c r="C790" s="544"/>
      <c r="D790" s="624"/>
      <c r="E790" s="624"/>
      <c r="F790" s="626" t="str">
        <f t="shared" si="24"/>
        <v/>
      </c>
      <c r="G790" s="626" t="str">
        <f t="shared" si="25"/>
        <v/>
      </c>
    </row>
    <row r="791" customHeight="1" spans="1:7">
      <c r="A791" s="622" t="s">
        <v>1813</v>
      </c>
      <c r="B791" s="640" t="s">
        <v>1814</v>
      </c>
      <c r="C791" s="544"/>
      <c r="D791" s="624"/>
      <c r="E791" s="624"/>
      <c r="F791" s="626" t="str">
        <f t="shared" si="24"/>
        <v/>
      </c>
      <c r="G791" s="626" t="str">
        <f t="shared" si="25"/>
        <v/>
      </c>
    </row>
    <row r="792" customHeight="1" spans="1:7">
      <c r="A792" s="622" t="s">
        <v>1815</v>
      </c>
      <c r="B792" s="640" t="s">
        <v>1816</v>
      </c>
      <c r="C792" s="544">
        <v>2196</v>
      </c>
      <c r="D792" s="624">
        <v>486</v>
      </c>
      <c r="E792" s="624">
        <v>483</v>
      </c>
      <c r="F792" s="626">
        <f t="shared" si="24"/>
        <v>0.219945355191257</v>
      </c>
      <c r="G792" s="626">
        <f t="shared" si="25"/>
        <v>0.993827160493827</v>
      </c>
    </row>
    <row r="793" customHeight="1" spans="1:7">
      <c r="A793" s="622" t="s">
        <v>1817</v>
      </c>
      <c r="B793" s="640" t="s">
        <v>524</v>
      </c>
      <c r="C793" s="544"/>
      <c r="D793" s="624"/>
      <c r="E793" s="624"/>
      <c r="F793" s="626" t="str">
        <f t="shared" si="24"/>
        <v/>
      </c>
      <c r="G793" s="626" t="str">
        <f t="shared" si="25"/>
        <v/>
      </c>
    </row>
    <row r="794" customHeight="1" spans="1:7">
      <c r="A794" s="622" t="s">
        <v>1818</v>
      </c>
      <c r="B794" s="640" t="s">
        <v>526</v>
      </c>
      <c r="C794" s="544"/>
      <c r="D794" s="624"/>
      <c r="E794" s="624"/>
      <c r="F794" s="626" t="str">
        <f t="shared" si="24"/>
        <v/>
      </c>
      <c r="G794" s="626" t="str">
        <f t="shared" si="25"/>
        <v/>
      </c>
    </row>
    <row r="795" customHeight="1" spans="1:7">
      <c r="A795" s="622" t="s">
        <v>1819</v>
      </c>
      <c r="B795" s="640" t="s">
        <v>528</v>
      </c>
      <c r="C795" s="544"/>
      <c r="D795" s="624"/>
      <c r="E795" s="624"/>
      <c r="F795" s="626" t="str">
        <f t="shared" si="24"/>
        <v/>
      </c>
      <c r="G795" s="626" t="str">
        <f t="shared" si="25"/>
        <v/>
      </c>
    </row>
    <row r="796" customHeight="1" spans="1:7">
      <c r="A796" s="622" t="s">
        <v>1820</v>
      </c>
      <c r="B796" s="640" t="s">
        <v>1821</v>
      </c>
      <c r="C796" s="544"/>
      <c r="D796" s="624">
        <v>4929</v>
      </c>
      <c r="E796" s="624">
        <v>209</v>
      </c>
      <c r="F796" s="626" t="str">
        <f t="shared" si="24"/>
        <v/>
      </c>
      <c r="G796" s="626">
        <f t="shared" si="25"/>
        <v>0.0424021099614526</v>
      </c>
    </row>
    <row r="797" customHeight="1" spans="1:7">
      <c r="A797" s="622" t="s">
        <v>1822</v>
      </c>
      <c r="B797" s="640" t="s">
        <v>1823</v>
      </c>
      <c r="C797" s="544"/>
      <c r="D797" s="624">
        <v>6161</v>
      </c>
      <c r="E797" s="624">
        <v>105</v>
      </c>
      <c r="F797" s="626" t="str">
        <f t="shared" si="24"/>
        <v/>
      </c>
      <c r="G797" s="626">
        <f t="shared" si="25"/>
        <v>0.0170426878753449</v>
      </c>
    </row>
    <row r="798" customHeight="1" spans="1:7">
      <c r="A798" s="622" t="s">
        <v>1824</v>
      </c>
      <c r="B798" s="640" t="s">
        <v>1825</v>
      </c>
      <c r="C798" s="544"/>
      <c r="D798" s="624"/>
      <c r="E798" s="624"/>
      <c r="F798" s="626" t="str">
        <f t="shared" si="24"/>
        <v/>
      </c>
      <c r="G798" s="626" t="str">
        <f t="shared" si="25"/>
        <v/>
      </c>
    </row>
    <row r="799" customHeight="1" spans="1:7">
      <c r="A799" s="622" t="s">
        <v>1826</v>
      </c>
      <c r="B799" s="640" t="s">
        <v>1827</v>
      </c>
      <c r="C799" s="544"/>
      <c r="D799" s="624"/>
      <c r="E799" s="624"/>
      <c r="F799" s="626" t="str">
        <f t="shared" si="24"/>
        <v/>
      </c>
      <c r="G799" s="626" t="str">
        <f t="shared" si="25"/>
        <v/>
      </c>
    </row>
    <row r="800" customHeight="1" spans="1:7">
      <c r="A800" s="622" t="s">
        <v>1828</v>
      </c>
      <c r="B800" s="640" t="s">
        <v>1829</v>
      </c>
      <c r="C800" s="544"/>
      <c r="D800" s="624"/>
      <c r="E800" s="624"/>
      <c r="F800" s="626" t="str">
        <f t="shared" si="24"/>
        <v/>
      </c>
      <c r="G800" s="626" t="str">
        <f t="shared" si="25"/>
        <v/>
      </c>
    </row>
    <row r="801" customHeight="1" spans="1:7">
      <c r="A801" s="622" t="s">
        <v>1830</v>
      </c>
      <c r="B801" s="640" t="s">
        <v>542</v>
      </c>
      <c r="C801" s="544"/>
      <c r="D801" s="624"/>
      <c r="E801" s="624"/>
      <c r="F801" s="626" t="str">
        <f t="shared" si="24"/>
        <v/>
      </c>
      <c r="G801" s="626" t="str">
        <f t="shared" si="25"/>
        <v/>
      </c>
    </row>
    <row r="802" customHeight="1" spans="1:7">
      <c r="A802" s="622" t="s">
        <v>1831</v>
      </c>
      <c r="B802" s="640" t="s">
        <v>1832</v>
      </c>
      <c r="C802" s="544">
        <v>10711</v>
      </c>
      <c r="D802" s="624">
        <v>7754</v>
      </c>
      <c r="E802" s="624">
        <v>12931</v>
      </c>
      <c r="F802" s="626">
        <f t="shared" si="24"/>
        <v>1.20726356082532</v>
      </c>
      <c r="G802" s="626">
        <f t="shared" si="25"/>
        <v>1.66765540366263</v>
      </c>
    </row>
    <row r="803" customHeight="1" spans="1:7">
      <c r="A803" s="622" t="s">
        <v>1833</v>
      </c>
      <c r="B803" s="640" t="s">
        <v>1834</v>
      </c>
      <c r="C803" s="544"/>
      <c r="D803" s="624"/>
      <c r="E803" s="624">
        <v>886</v>
      </c>
      <c r="F803" s="626" t="str">
        <f t="shared" si="24"/>
        <v/>
      </c>
      <c r="G803" s="626" t="str">
        <f t="shared" si="25"/>
        <v/>
      </c>
    </row>
    <row r="804" customHeight="1" spans="1:7">
      <c r="A804" s="622" t="s">
        <v>1835</v>
      </c>
      <c r="B804" s="640" t="s">
        <v>1836</v>
      </c>
      <c r="C804" s="544"/>
      <c r="D804" s="624"/>
      <c r="E804" s="624"/>
      <c r="F804" s="626" t="str">
        <f t="shared" si="24"/>
        <v/>
      </c>
      <c r="G804" s="626" t="str">
        <f t="shared" si="25"/>
        <v/>
      </c>
    </row>
    <row r="805" customHeight="1" spans="1:7">
      <c r="A805" s="622" t="s">
        <v>1837</v>
      </c>
      <c r="B805" s="640" t="s">
        <v>1838</v>
      </c>
      <c r="C805" s="544">
        <v>2691</v>
      </c>
      <c r="D805" s="624">
        <v>2437</v>
      </c>
      <c r="E805" s="624">
        <v>2735</v>
      </c>
      <c r="F805" s="626">
        <f t="shared" si="24"/>
        <v>1.01635079895949</v>
      </c>
      <c r="G805" s="626">
        <f t="shared" si="25"/>
        <v>1.12228149363972</v>
      </c>
    </row>
    <row r="806" customHeight="1" spans="1:7">
      <c r="A806" s="622" t="s">
        <v>1839</v>
      </c>
      <c r="B806" s="640" t="s">
        <v>1840</v>
      </c>
      <c r="C806" s="544"/>
      <c r="D806" s="624"/>
      <c r="E806" s="624"/>
      <c r="F806" s="626" t="str">
        <f t="shared" si="24"/>
        <v/>
      </c>
      <c r="G806" s="626" t="str">
        <f t="shared" si="25"/>
        <v/>
      </c>
    </row>
    <row r="807" customHeight="1" spans="1:7">
      <c r="A807" s="622" t="s">
        <v>1841</v>
      </c>
      <c r="B807" s="640" t="s">
        <v>1842</v>
      </c>
      <c r="C807" s="544"/>
      <c r="D807" s="624"/>
      <c r="E807" s="624"/>
      <c r="F807" s="626" t="str">
        <f t="shared" si="24"/>
        <v/>
      </c>
      <c r="G807" s="626" t="str">
        <f t="shared" si="25"/>
        <v/>
      </c>
    </row>
    <row r="808" customHeight="1" spans="1:7">
      <c r="A808" s="622" t="s">
        <v>1843</v>
      </c>
      <c r="B808" s="640" t="s">
        <v>1844</v>
      </c>
      <c r="C808" s="544">
        <v>585</v>
      </c>
      <c r="D808" s="624">
        <v>969</v>
      </c>
      <c r="E808" s="624">
        <v>29</v>
      </c>
      <c r="F808" s="626">
        <f t="shared" si="24"/>
        <v>0.0495726495726496</v>
      </c>
      <c r="G808" s="626">
        <f t="shared" si="25"/>
        <v>0.0299277605779154</v>
      </c>
    </row>
    <row r="809" customHeight="1" spans="1:7">
      <c r="A809" s="622" t="s">
        <v>1845</v>
      </c>
      <c r="B809" s="640" t="s">
        <v>1846</v>
      </c>
      <c r="C809" s="544"/>
      <c r="D809" s="624"/>
      <c r="E809" s="624"/>
      <c r="F809" s="626" t="str">
        <f t="shared" si="24"/>
        <v/>
      </c>
      <c r="G809" s="626" t="str">
        <f t="shared" si="25"/>
        <v/>
      </c>
    </row>
    <row r="810" customHeight="1" spans="1:7">
      <c r="A810" s="622" t="s">
        <v>1847</v>
      </c>
      <c r="B810" s="640" t="s">
        <v>1848</v>
      </c>
      <c r="C810" s="544">
        <v>380</v>
      </c>
      <c r="D810" s="624">
        <v>1341</v>
      </c>
      <c r="E810" s="624">
        <v>1306</v>
      </c>
      <c r="F810" s="626">
        <f t="shared" si="24"/>
        <v>3.43684210526316</v>
      </c>
      <c r="G810" s="626">
        <f t="shared" si="25"/>
        <v>0.973900074571216</v>
      </c>
    </row>
    <row r="811" customHeight="1" spans="1:7">
      <c r="A811" s="622" t="s">
        <v>1849</v>
      </c>
      <c r="B811" s="640" t="s">
        <v>1850</v>
      </c>
      <c r="C811" s="544">
        <v>192</v>
      </c>
      <c r="D811" s="624"/>
      <c r="E811" s="624">
        <v>470</v>
      </c>
      <c r="F811" s="626">
        <f t="shared" si="24"/>
        <v>2.44791666666667</v>
      </c>
      <c r="G811" s="626" t="str">
        <f t="shared" si="25"/>
        <v/>
      </c>
    </row>
    <row r="812" customHeight="1" spans="1:7">
      <c r="A812" s="622" t="s">
        <v>1851</v>
      </c>
      <c r="B812" s="640" t="s">
        <v>1852</v>
      </c>
      <c r="C812" s="544"/>
      <c r="D812" s="624"/>
      <c r="E812" s="624"/>
      <c r="F812" s="626" t="str">
        <f t="shared" si="24"/>
        <v/>
      </c>
      <c r="G812" s="626" t="str">
        <f t="shared" si="25"/>
        <v/>
      </c>
    </row>
    <row r="813" customHeight="1" spans="1:7">
      <c r="A813" s="622" t="s">
        <v>1853</v>
      </c>
      <c r="B813" s="640" t="s">
        <v>1854</v>
      </c>
      <c r="C813" s="544">
        <v>202</v>
      </c>
      <c r="D813" s="624">
        <v>413</v>
      </c>
      <c r="E813" s="624"/>
      <c r="F813" s="626">
        <f t="shared" si="24"/>
        <v>0</v>
      </c>
      <c r="G813" s="626">
        <f t="shared" si="25"/>
        <v>0</v>
      </c>
    </row>
    <row r="814" customHeight="1" spans="1:7">
      <c r="A814" s="622" t="s">
        <v>1855</v>
      </c>
      <c r="B814" s="640" t="s">
        <v>1856</v>
      </c>
      <c r="C814" s="544"/>
      <c r="D814" s="624"/>
      <c r="E814" s="624"/>
      <c r="F814" s="626" t="str">
        <f t="shared" si="24"/>
        <v/>
      </c>
      <c r="G814" s="626" t="str">
        <f t="shared" si="25"/>
        <v/>
      </c>
    </row>
    <row r="815" customHeight="1" spans="1:7">
      <c r="A815" s="622" t="s">
        <v>1857</v>
      </c>
      <c r="B815" s="640" t="s">
        <v>1858</v>
      </c>
      <c r="C815" s="544"/>
      <c r="D815" s="624"/>
      <c r="E815" s="624"/>
      <c r="F815" s="626" t="str">
        <f t="shared" si="24"/>
        <v/>
      </c>
      <c r="G815" s="626" t="str">
        <f t="shared" si="25"/>
        <v/>
      </c>
    </row>
    <row r="816" customHeight="1" spans="1:7">
      <c r="A816" s="622" t="s">
        <v>1859</v>
      </c>
      <c r="B816" s="640" t="s">
        <v>1860</v>
      </c>
      <c r="C816" s="544"/>
      <c r="D816" s="624"/>
      <c r="E816" s="624"/>
      <c r="F816" s="626" t="str">
        <f t="shared" si="24"/>
        <v/>
      </c>
      <c r="G816" s="626" t="str">
        <f t="shared" si="25"/>
        <v/>
      </c>
    </row>
    <row r="817" customHeight="1" spans="1:7">
      <c r="A817" s="622" t="s">
        <v>1861</v>
      </c>
      <c r="B817" s="640" t="s">
        <v>397</v>
      </c>
      <c r="C817" s="544">
        <v>1529</v>
      </c>
      <c r="D817" s="624">
        <v>284</v>
      </c>
      <c r="E817" s="624"/>
      <c r="F817" s="626">
        <f t="shared" si="24"/>
        <v>0</v>
      </c>
      <c r="G817" s="626">
        <f t="shared" si="25"/>
        <v>0</v>
      </c>
    </row>
    <row r="818" customHeight="1" spans="1:7">
      <c r="A818" s="622" t="s">
        <v>1862</v>
      </c>
      <c r="B818" s="640" t="s">
        <v>524</v>
      </c>
      <c r="C818" s="544">
        <v>673</v>
      </c>
      <c r="D818" s="624">
        <v>777</v>
      </c>
      <c r="E818" s="624">
        <v>847</v>
      </c>
      <c r="F818" s="626">
        <f t="shared" si="24"/>
        <v>1.25854383358098</v>
      </c>
      <c r="G818" s="626">
        <f t="shared" si="25"/>
        <v>1.09009009009009</v>
      </c>
    </row>
    <row r="819" customHeight="1" spans="1:7">
      <c r="A819" s="622" t="s">
        <v>1863</v>
      </c>
      <c r="B819" s="640" t="s">
        <v>526</v>
      </c>
      <c r="C819" s="544"/>
      <c r="D819" s="624"/>
      <c r="E819" s="624"/>
      <c r="F819" s="626" t="str">
        <f t="shared" si="24"/>
        <v/>
      </c>
      <c r="G819" s="626" t="str">
        <f t="shared" si="25"/>
        <v/>
      </c>
    </row>
    <row r="820" customHeight="1" spans="1:7">
      <c r="A820" s="622" t="s">
        <v>1864</v>
      </c>
      <c r="B820" s="640" t="s">
        <v>528</v>
      </c>
      <c r="C820" s="544"/>
      <c r="D820" s="624"/>
      <c r="E820" s="624"/>
      <c r="F820" s="626" t="str">
        <f t="shared" si="24"/>
        <v/>
      </c>
      <c r="G820" s="626" t="str">
        <f t="shared" si="25"/>
        <v/>
      </c>
    </row>
    <row r="821" customHeight="1" spans="1:7">
      <c r="A821" s="622" t="s">
        <v>1865</v>
      </c>
      <c r="B821" s="640" t="s">
        <v>1866</v>
      </c>
      <c r="C821" s="544">
        <v>2800</v>
      </c>
      <c r="D821" s="624">
        <v>5892</v>
      </c>
      <c r="E821" s="624">
        <v>2865</v>
      </c>
      <c r="F821" s="626">
        <f t="shared" si="24"/>
        <v>1.02321428571429</v>
      </c>
      <c r="G821" s="626">
        <f t="shared" si="25"/>
        <v>0.486252545824847</v>
      </c>
    </row>
    <row r="822" customHeight="1" spans="1:7">
      <c r="A822" s="622" t="s">
        <v>1867</v>
      </c>
      <c r="B822" s="640" t="s">
        <v>1868</v>
      </c>
      <c r="C822" s="544">
        <v>588</v>
      </c>
      <c r="D822" s="624">
        <v>1422</v>
      </c>
      <c r="E822" s="624">
        <v>674</v>
      </c>
      <c r="F822" s="626">
        <f t="shared" si="24"/>
        <v>1.14625850340136</v>
      </c>
      <c r="G822" s="626">
        <f t="shared" si="25"/>
        <v>0.473980309423347</v>
      </c>
    </row>
    <row r="823" customHeight="1" spans="1:7">
      <c r="A823" s="622" t="s">
        <v>1869</v>
      </c>
      <c r="B823" s="640" t="s">
        <v>1870</v>
      </c>
      <c r="C823" s="544"/>
      <c r="D823" s="624"/>
      <c r="E823" s="624"/>
      <c r="F823" s="626" t="str">
        <f t="shared" si="24"/>
        <v/>
      </c>
      <c r="G823" s="626" t="str">
        <f t="shared" si="25"/>
        <v/>
      </c>
    </row>
    <row r="824" customHeight="1" spans="1:7">
      <c r="A824" s="622" t="s">
        <v>1871</v>
      </c>
      <c r="B824" s="640" t="s">
        <v>1872</v>
      </c>
      <c r="C824" s="544"/>
      <c r="D824" s="624"/>
      <c r="E824" s="624"/>
      <c r="F824" s="626" t="str">
        <f t="shared" si="24"/>
        <v/>
      </c>
      <c r="G824" s="626" t="str">
        <f t="shared" si="25"/>
        <v/>
      </c>
    </row>
    <row r="825" customHeight="1" spans="1:7">
      <c r="A825" s="622" t="s">
        <v>1873</v>
      </c>
      <c r="B825" s="640" t="s">
        <v>1874</v>
      </c>
      <c r="C825" s="544"/>
      <c r="D825" s="624"/>
      <c r="E825" s="624"/>
      <c r="F825" s="626" t="str">
        <f t="shared" si="24"/>
        <v/>
      </c>
      <c r="G825" s="626" t="str">
        <f t="shared" si="25"/>
        <v/>
      </c>
    </row>
    <row r="826" customHeight="1" spans="1:7">
      <c r="A826" s="622" t="s">
        <v>1875</v>
      </c>
      <c r="B826" s="640" t="s">
        <v>1876</v>
      </c>
      <c r="C826" s="544"/>
      <c r="D826" s="624"/>
      <c r="E826" s="624"/>
      <c r="F826" s="626" t="str">
        <f t="shared" si="24"/>
        <v/>
      </c>
      <c r="G826" s="626" t="str">
        <f t="shared" si="25"/>
        <v/>
      </c>
    </row>
    <row r="827" customHeight="1" spans="1:7">
      <c r="A827" s="622" t="s">
        <v>1877</v>
      </c>
      <c r="B827" s="640" t="s">
        <v>1878</v>
      </c>
      <c r="C827" s="544"/>
      <c r="D827" s="624"/>
      <c r="E827" s="624"/>
      <c r="F827" s="626" t="str">
        <f t="shared" si="24"/>
        <v/>
      </c>
      <c r="G827" s="626" t="str">
        <f t="shared" si="25"/>
        <v/>
      </c>
    </row>
    <row r="828" customHeight="1" spans="1:7">
      <c r="A828" s="622" t="s">
        <v>1879</v>
      </c>
      <c r="B828" s="643" t="s">
        <v>1880</v>
      </c>
      <c r="C828" s="544"/>
      <c r="D828" s="624"/>
      <c r="E828" s="624"/>
      <c r="F828" s="626" t="str">
        <f t="shared" si="24"/>
        <v/>
      </c>
      <c r="G828" s="626" t="str">
        <f t="shared" si="25"/>
        <v/>
      </c>
    </row>
    <row r="829" customHeight="1" spans="1:7">
      <c r="A829" s="622" t="s">
        <v>1881</v>
      </c>
      <c r="B829" s="640" t="s">
        <v>1882</v>
      </c>
      <c r="C829" s="544"/>
      <c r="D829" s="624"/>
      <c r="E829" s="624"/>
      <c r="F829" s="626" t="str">
        <f t="shared" si="24"/>
        <v/>
      </c>
      <c r="G829" s="626" t="str">
        <f t="shared" si="25"/>
        <v/>
      </c>
    </row>
    <row r="830" customHeight="1" spans="1:7">
      <c r="A830" s="622" t="s">
        <v>1883</v>
      </c>
      <c r="B830" s="640" t="s">
        <v>1884</v>
      </c>
      <c r="C830" s="544"/>
      <c r="D830" s="624"/>
      <c r="E830" s="624"/>
      <c r="F830" s="626" t="str">
        <f t="shared" si="24"/>
        <v/>
      </c>
      <c r="G830" s="626" t="str">
        <f t="shared" si="25"/>
        <v/>
      </c>
    </row>
    <row r="831" customHeight="1" spans="1:7">
      <c r="A831" s="622" t="s">
        <v>1885</v>
      </c>
      <c r="B831" s="640" t="s">
        <v>1886</v>
      </c>
      <c r="C831" s="544"/>
      <c r="D831" s="624"/>
      <c r="E831" s="624"/>
      <c r="F831" s="626" t="str">
        <f t="shared" si="24"/>
        <v/>
      </c>
      <c r="G831" s="626" t="str">
        <f t="shared" si="25"/>
        <v/>
      </c>
    </row>
    <row r="832" customHeight="1" spans="1:7">
      <c r="A832" s="622" t="s">
        <v>1887</v>
      </c>
      <c r="B832" s="640" t="s">
        <v>1888</v>
      </c>
      <c r="C832" s="544"/>
      <c r="D832" s="624"/>
      <c r="E832" s="624"/>
      <c r="F832" s="626" t="str">
        <f t="shared" si="24"/>
        <v/>
      </c>
      <c r="G832" s="626" t="str">
        <f t="shared" si="25"/>
        <v/>
      </c>
    </row>
    <row r="833" customHeight="1" spans="1:7">
      <c r="A833" s="622" t="s">
        <v>1889</v>
      </c>
      <c r="B833" s="640" t="s">
        <v>1890</v>
      </c>
      <c r="C833" s="544"/>
      <c r="D833" s="624"/>
      <c r="E833" s="624"/>
      <c r="F833" s="626" t="str">
        <f t="shared" si="24"/>
        <v/>
      </c>
      <c r="G833" s="626" t="str">
        <f t="shared" si="25"/>
        <v/>
      </c>
    </row>
    <row r="834" customHeight="1" spans="1:7">
      <c r="A834" s="622" t="s">
        <v>1891</v>
      </c>
      <c r="B834" s="640" t="s">
        <v>1892</v>
      </c>
      <c r="C834" s="544"/>
      <c r="D834" s="624"/>
      <c r="E834" s="624"/>
      <c r="F834" s="626" t="str">
        <f t="shared" si="24"/>
        <v/>
      </c>
      <c r="G834" s="626" t="str">
        <f t="shared" si="25"/>
        <v/>
      </c>
    </row>
    <row r="835" customHeight="1" spans="1:7">
      <c r="A835" s="622" t="s">
        <v>1893</v>
      </c>
      <c r="B835" s="640" t="s">
        <v>1894</v>
      </c>
      <c r="C835" s="544"/>
      <c r="D835" s="624"/>
      <c r="E835" s="624"/>
      <c r="F835" s="626" t="str">
        <f t="shared" si="24"/>
        <v/>
      </c>
      <c r="G835" s="626" t="str">
        <f t="shared" si="25"/>
        <v/>
      </c>
    </row>
    <row r="836" customHeight="1" spans="1:7">
      <c r="A836" s="622" t="s">
        <v>1895</v>
      </c>
      <c r="B836" s="640" t="s">
        <v>1896</v>
      </c>
      <c r="C836" s="544"/>
      <c r="D836" s="624"/>
      <c r="E836" s="624"/>
      <c r="F836" s="626" t="str">
        <f t="shared" si="24"/>
        <v/>
      </c>
      <c r="G836" s="626" t="str">
        <f t="shared" si="25"/>
        <v/>
      </c>
    </row>
    <row r="837" customHeight="1" spans="1:7">
      <c r="A837" s="622" t="s">
        <v>1897</v>
      </c>
      <c r="B837" s="640" t="s">
        <v>1898</v>
      </c>
      <c r="C837" s="544"/>
      <c r="D837" s="624"/>
      <c r="E837" s="624"/>
      <c r="F837" s="626" t="str">
        <f t="shared" si="24"/>
        <v/>
      </c>
      <c r="G837" s="626" t="str">
        <f t="shared" si="25"/>
        <v/>
      </c>
    </row>
    <row r="838" customHeight="1" spans="1:7">
      <c r="A838" s="622" t="s">
        <v>1899</v>
      </c>
      <c r="B838" s="640" t="s">
        <v>1900</v>
      </c>
      <c r="C838" s="544"/>
      <c r="D838" s="624"/>
      <c r="E838" s="624"/>
      <c r="F838" s="626" t="str">
        <f t="shared" ref="F838:F901" si="26">IFERROR($E838/C838,"")</f>
        <v/>
      </c>
      <c r="G838" s="626" t="str">
        <f t="shared" ref="G838:G901" si="27">IFERROR($E838/D838,"")</f>
        <v/>
      </c>
    </row>
    <row r="839" customHeight="1" spans="1:7">
      <c r="A839" s="622" t="s">
        <v>1901</v>
      </c>
      <c r="B839" s="640" t="s">
        <v>524</v>
      </c>
      <c r="C839" s="544"/>
      <c r="D839" s="624"/>
      <c r="E839" s="624"/>
      <c r="F839" s="626" t="str">
        <f t="shared" si="26"/>
        <v/>
      </c>
      <c r="G839" s="626" t="str">
        <f t="shared" si="27"/>
        <v/>
      </c>
    </row>
    <row r="840" customHeight="1" spans="1:7">
      <c r="A840" s="622" t="s">
        <v>1902</v>
      </c>
      <c r="B840" s="640" t="s">
        <v>526</v>
      </c>
      <c r="C840" s="544"/>
      <c r="D840" s="624"/>
      <c r="E840" s="624"/>
      <c r="F840" s="626" t="str">
        <f t="shared" si="26"/>
        <v/>
      </c>
      <c r="G840" s="626" t="str">
        <f t="shared" si="27"/>
        <v/>
      </c>
    </row>
    <row r="841" customHeight="1" spans="1:7">
      <c r="A841" s="622" t="s">
        <v>1903</v>
      </c>
      <c r="B841" s="640" t="s">
        <v>528</v>
      </c>
      <c r="C841" s="544"/>
      <c r="D841" s="624"/>
      <c r="E841" s="624"/>
      <c r="F841" s="626" t="str">
        <f t="shared" si="26"/>
        <v/>
      </c>
      <c r="G841" s="626" t="str">
        <f t="shared" si="27"/>
        <v/>
      </c>
    </row>
    <row r="842" customHeight="1" spans="1:7">
      <c r="A842" s="622" t="s">
        <v>1904</v>
      </c>
      <c r="B842" s="640" t="s">
        <v>1905</v>
      </c>
      <c r="C842" s="544"/>
      <c r="D842" s="624"/>
      <c r="E842" s="624"/>
      <c r="F842" s="626" t="str">
        <f t="shared" si="26"/>
        <v/>
      </c>
      <c r="G842" s="626" t="str">
        <f t="shared" si="27"/>
        <v/>
      </c>
    </row>
    <row r="843" customHeight="1" spans="1:7">
      <c r="A843" s="622" t="s">
        <v>1906</v>
      </c>
      <c r="B843" s="640" t="s">
        <v>1907</v>
      </c>
      <c r="C843" s="544"/>
      <c r="D843" s="624"/>
      <c r="E843" s="624"/>
      <c r="F843" s="626" t="str">
        <f t="shared" si="26"/>
        <v/>
      </c>
      <c r="G843" s="626" t="str">
        <f t="shared" si="27"/>
        <v/>
      </c>
    </row>
    <row r="844" customHeight="1" spans="1:7">
      <c r="A844" s="622" t="s">
        <v>1908</v>
      </c>
      <c r="B844" s="640" t="s">
        <v>1909</v>
      </c>
      <c r="C844" s="544"/>
      <c r="D844" s="624"/>
      <c r="E844" s="624"/>
      <c r="F844" s="626" t="str">
        <f t="shared" si="26"/>
        <v/>
      </c>
      <c r="G844" s="626" t="str">
        <f t="shared" si="27"/>
        <v/>
      </c>
    </row>
    <row r="845" customHeight="1" spans="1:7">
      <c r="A845" s="622" t="s">
        <v>1910</v>
      </c>
      <c r="B845" s="640" t="s">
        <v>1911</v>
      </c>
      <c r="C845" s="544"/>
      <c r="D845" s="624"/>
      <c r="E845" s="624"/>
      <c r="F845" s="626" t="str">
        <f t="shared" si="26"/>
        <v/>
      </c>
      <c r="G845" s="626" t="str">
        <f t="shared" si="27"/>
        <v/>
      </c>
    </row>
    <row r="846" customHeight="1" spans="1:7">
      <c r="A846" s="622" t="s">
        <v>1912</v>
      </c>
      <c r="B846" s="640" t="s">
        <v>1913</v>
      </c>
      <c r="C846" s="544"/>
      <c r="D846" s="624"/>
      <c r="E846" s="624"/>
      <c r="F846" s="626" t="str">
        <f t="shared" si="26"/>
        <v/>
      </c>
      <c r="G846" s="626" t="str">
        <f t="shared" si="27"/>
        <v/>
      </c>
    </row>
    <row r="847" customHeight="1" spans="1:7">
      <c r="A847" s="622" t="s">
        <v>1914</v>
      </c>
      <c r="B847" s="640" t="s">
        <v>1915</v>
      </c>
      <c r="C847" s="544"/>
      <c r="D847" s="624"/>
      <c r="E847" s="624"/>
      <c r="F847" s="626" t="str">
        <f t="shared" si="26"/>
        <v/>
      </c>
      <c r="G847" s="626" t="str">
        <f t="shared" si="27"/>
        <v/>
      </c>
    </row>
    <row r="848" customHeight="1" spans="1:7">
      <c r="A848" s="622" t="s">
        <v>1916</v>
      </c>
      <c r="B848" s="640" t="s">
        <v>524</v>
      </c>
      <c r="C848" s="544"/>
      <c r="D848" s="624"/>
      <c r="E848" s="624"/>
      <c r="F848" s="626" t="str">
        <f t="shared" si="26"/>
        <v/>
      </c>
      <c r="G848" s="626" t="str">
        <f t="shared" si="27"/>
        <v/>
      </c>
    </row>
    <row r="849" customHeight="1" spans="1:7">
      <c r="A849" s="622" t="s">
        <v>1917</v>
      </c>
      <c r="B849" s="640" t="s">
        <v>526</v>
      </c>
      <c r="C849" s="544"/>
      <c r="D849" s="624"/>
      <c r="E849" s="624"/>
      <c r="F849" s="626" t="str">
        <f t="shared" si="26"/>
        <v/>
      </c>
      <c r="G849" s="626" t="str">
        <f t="shared" si="27"/>
        <v/>
      </c>
    </row>
    <row r="850" customHeight="1" spans="1:7">
      <c r="A850" s="622" t="s">
        <v>1918</v>
      </c>
      <c r="B850" s="640" t="s">
        <v>528</v>
      </c>
      <c r="C850" s="544"/>
      <c r="D850" s="624"/>
      <c r="E850" s="624"/>
      <c r="F850" s="626" t="str">
        <f t="shared" si="26"/>
        <v/>
      </c>
      <c r="G850" s="626" t="str">
        <f t="shared" si="27"/>
        <v/>
      </c>
    </row>
    <row r="851" customHeight="1" spans="1:7">
      <c r="A851" s="622" t="s">
        <v>1919</v>
      </c>
      <c r="B851" s="640" t="s">
        <v>1920</v>
      </c>
      <c r="C851" s="544"/>
      <c r="D851" s="624"/>
      <c r="E851" s="624"/>
      <c r="F851" s="626" t="str">
        <f t="shared" si="26"/>
        <v/>
      </c>
      <c r="G851" s="626" t="str">
        <f t="shared" si="27"/>
        <v/>
      </c>
    </row>
    <row r="852" customHeight="1" spans="1:7">
      <c r="A852" s="622" t="s">
        <v>1921</v>
      </c>
      <c r="B852" s="640" t="s">
        <v>1922</v>
      </c>
      <c r="C852" s="544"/>
      <c r="D852" s="624"/>
      <c r="E852" s="624"/>
      <c r="F852" s="626" t="str">
        <f t="shared" si="26"/>
        <v/>
      </c>
      <c r="G852" s="626" t="str">
        <f t="shared" si="27"/>
        <v/>
      </c>
    </row>
    <row r="853" customHeight="1" spans="1:7">
      <c r="A853" s="622" t="s">
        <v>1923</v>
      </c>
      <c r="B853" s="640" t="s">
        <v>1924</v>
      </c>
      <c r="C853" s="544"/>
      <c r="D853" s="624"/>
      <c r="E853" s="624"/>
      <c r="F853" s="626" t="str">
        <f t="shared" si="26"/>
        <v/>
      </c>
      <c r="G853" s="626" t="str">
        <f t="shared" si="27"/>
        <v/>
      </c>
    </row>
    <row r="854" customHeight="1" spans="1:7">
      <c r="A854" s="622" t="s">
        <v>1925</v>
      </c>
      <c r="B854" s="640" t="s">
        <v>1926</v>
      </c>
      <c r="C854" s="544"/>
      <c r="D854" s="624"/>
      <c r="E854" s="624"/>
      <c r="F854" s="626" t="str">
        <f t="shared" si="26"/>
        <v/>
      </c>
      <c r="G854" s="626" t="str">
        <f t="shared" si="27"/>
        <v/>
      </c>
    </row>
    <row r="855" customHeight="1" spans="1:7">
      <c r="A855" s="622" t="s">
        <v>1927</v>
      </c>
      <c r="B855" s="640" t="s">
        <v>1928</v>
      </c>
      <c r="C855" s="544"/>
      <c r="D855" s="624"/>
      <c r="E855" s="624"/>
      <c r="F855" s="626" t="str">
        <f t="shared" si="26"/>
        <v/>
      </c>
      <c r="G855" s="626" t="str">
        <f t="shared" si="27"/>
        <v/>
      </c>
    </row>
    <row r="856" customHeight="1" spans="1:7">
      <c r="A856" s="622" t="s">
        <v>1929</v>
      </c>
      <c r="B856" s="640" t="s">
        <v>1930</v>
      </c>
      <c r="C856" s="544"/>
      <c r="D856" s="624"/>
      <c r="E856" s="624"/>
      <c r="F856" s="626" t="str">
        <f t="shared" si="26"/>
        <v/>
      </c>
      <c r="G856" s="626" t="str">
        <f t="shared" si="27"/>
        <v/>
      </c>
    </row>
    <row r="857" customHeight="1" spans="1:7">
      <c r="A857" s="622" t="s">
        <v>1931</v>
      </c>
      <c r="B857" s="640" t="s">
        <v>524</v>
      </c>
      <c r="C857" s="544"/>
      <c r="D857" s="624"/>
      <c r="E857" s="624"/>
      <c r="F857" s="626" t="str">
        <f t="shared" si="26"/>
        <v/>
      </c>
      <c r="G857" s="626" t="str">
        <f t="shared" si="27"/>
        <v/>
      </c>
    </row>
    <row r="858" customHeight="1" spans="1:7">
      <c r="A858" s="622" t="s">
        <v>1932</v>
      </c>
      <c r="B858" s="640" t="s">
        <v>526</v>
      </c>
      <c r="C858" s="544"/>
      <c r="D858" s="624"/>
      <c r="E858" s="624"/>
      <c r="F858" s="626" t="str">
        <f t="shared" si="26"/>
        <v/>
      </c>
      <c r="G858" s="626" t="str">
        <f t="shared" si="27"/>
        <v/>
      </c>
    </row>
    <row r="859" customHeight="1" spans="1:7">
      <c r="A859" s="622" t="s">
        <v>1933</v>
      </c>
      <c r="B859" s="640" t="s">
        <v>528</v>
      </c>
      <c r="C859" s="544"/>
      <c r="D859" s="624"/>
      <c r="E859" s="624"/>
      <c r="F859" s="626" t="str">
        <f t="shared" si="26"/>
        <v/>
      </c>
      <c r="G859" s="626" t="str">
        <f t="shared" si="27"/>
        <v/>
      </c>
    </row>
    <row r="860" customHeight="1" spans="1:7">
      <c r="A860" s="622" t="s">
        <v>1934</v>
      </c>
      <c r="B860" s="640" t="s">
        <v>1913</v>
      </c>
      <c r="C860" s="544"/>
      <c r="D860" s="624"/>
      <c r="E860" s="624"/>
      <c r="F860" s="626" t="str">
        <f t="shared" si="26"/>
        <v/>
      </c>
      <c r="G860" s="626" t="str">
        <f t="shared" si="27"/>
        <v/>
      </c>
    </row>
    <row r="861" customHeight="1" spans="1:7">
      <c r="A861" s="622" t="s">
        <v>1935</v>
      </c>
      <c r="B861" s="640" t="s">
        <v>1936</v>
      </c>
      <c r="C861" s="544"/>
      <c r="D861" s="624"/>
      <c r="E861" s="624"/>
      <c r="F861" s="626" t="str">
        <f t="shared" si="26"/>
        <v/>
      </c>
      <c r="G861" s="626" t="str">
        <f t="shared" si="27"/>
        <v/>
      </c>
    </row>
    <row r="862" customHeight="1" spans="1:7">
      <c r="A862" s="622" t="s">
        <v>1937</v>
      </c>
      <c r="B862" s="640" t="s">
        <v>1938</v>
      </c>
      <c r="C862" s="544"/>
      <c r="D862" s="624"/>
      <c r="E862" s="624"/>
      <c r="F862" s="626" t="str">
        <f t="shared" si="26"/>
        <v/>
      </c>
      <c r="G862" s="626" t="str">
        <f t="shared" si="27"/>
        <v/>
      </c>
    </row>
    <row r="863" customHeight="1" spans="1:7">
      <c r="A863" s="622" t="s">
        <v>1939</v>
      </c>
      <c r="B863" s="640" t="s">
        <v>1940</v>
      </c>
      <c r="C863" s="544">
        <v>276</v>
      </c>
      <c r="D863" s="624">
        <v>403</v>
      </c>
      <c r="E863" s="624">
        <v>583</v>
      </c>
      <c r="F863" s="626">
        <f t="shared" si="26"/>
        <v>2.11231884057971</v>
      </c>
      <c r="G863" s="626">
        <f t="shared" si="27"/>
        <v>1.44665012406948</v>
      </c>
    </row>
    <row r="864" customHeight="1" spans="1:7">
      <c r="A864" s="622" t="s">
        <v>1941</v>
      </c>
      <c r="B864" s="640" t="s">
        <v>409</v>
      </c>
      <c r="C864" s="544"/>
      <c r="D864" s="624"/>
      <c r="E864" s="624"/>
      <c r="F864" s="626" t="str">
        <f t="shared" si="26"/>
        <v/>
      </c>
      <c r="G864" s="626" t="str">
        <f t="shared" si="27"/>
        <v/>
      </c>
    </row>
    <row r="865" customHeight="1" spans="1:7">
      <c r="A865" s="622" t="s">
        <v>1942</v>
      </c>
      <c r="B865" s="640" t="s">
        <v>524</v>
      </c>
      <c r="C865" s="544"/>
      <c r="D865" s="624"/>
      <c r="E865" s="624"/>
      <c r="F865" s="626" t="str">
        <f t="shared" si="26"/>
        <v/>
      </c>
      <c r="G865" s="626" t="str">
        <f t="shared" si="27"/>
        <v/>
      </c>
    </row>
    <row r="866" customHeight="1" spans="1:7">
      <c r="A866" s="622" t="s">
        <v>1943</v>
      </c>
      <c r="B866" s="640" t="s">
        <v>526</v>
      </c>
      <c r="C866" s="544"/>
      <c r="D866" s="624"/>
      <c r="E866" s="624"/>
      <c r="F866" s="626" t="str">
        <f t="shared" si="26"/>
        <v/>
      </c>
      <c r="G866" s="626" t="str">
        <f t="shared" si="27"/>
        <v/>
      </c>
    </row>
    <row r="867" customHeight="1" spans="1:7">
      <c r="A867" s="622" t="s">
        <v>1944</v>
      </c>
      <c r="B867" s="640" t="s">
        <v>528</v>
      </c>
      <c r="C867" s="544"/>
      <c r="D867" s="624"/>
      <c r="E867" s="624"/>
      <c r="F867" s="626" t="str">
        <f t="shared" si="26"/>
        <v/>
      </c>
      <c r="G867" s="626" t="str">
        <f t="shared" si="27"/>
        <v/>
      </c>
    </row>
    <row r="868" customHeight="1" spans="1:7">
      <c r="A868" s="622" t="s">
        <v>1945</v>
      </c>
      <c r="B868" s="640" t="s">
        <v>1946</v>
      </c>
      <c r="C868" s="544"/>
      <c r="D868" s="624"/>
      <c r="E868" s="624"/>
      <c r="F868" s="626" t="str">
        <f t="shared" si="26"/>
        <v/>
      </c>
      <c r="G868" s="626" t="str">
        <f t="shared" si="27"/>
        <v/>
      </c>
    </row>
    <row r="869" customHeight="1" spans="1:7">
      <c r="A869" s="622" t="s">
        <v>1947</v>
      </c>
      <c r="B869" s="640" t="s">
        <v>1948</v>
      </c>
      <c r="C869" s="544"/>
      <c r="D869" s="624"/>
      <c r="E869" s="624"/>
      <c r="F869" s="626" t="str">
        <f t="shared" si="26"/>
        <v/>
      </c>
      <c r="G869" s="626" t="str">
        <f t="shared" si="27"/>
        <v/>
      </c>
    </row>
    <row r="870" customHeight="1" spans="1:7">
      <c r="A870" s="622" t="s">
        <v>1949</v>
      </c>
      <c r="B870" s="640" t="s">
        <v>1950</v>
      </c>
      <c r="C870" s="544"/>
      <c r="D870" s="624"/>
      <c r="E870" s="624"/>
      <c r="F870" s="626" t="str">
        <f t="shared" si="26"/>
        <v/>
      </c>
      <c r="G870" s="626" t="str">
        <f t="shared" si="27"/>
        <v/>
      </c>
    </row>
    <row r="871" customHeight="1" spans="1:7">
      <c r="A871" s="622" t="s">
        <v>1951</v>
      </c>
      <c r="B871" s="640" t="s">
        <v>1952</v>
      </c>
      <c r="C871" s="544"/>
      <c r="D871" s="624"/>
      <c r="E871" s="624"/>
      <c r="F871" s="626" t="str">
        <f t="shared" si="26"/>
        <v/>
      </c>
      <c r="G871" s="626" t="str">
        <f t="shared" si="27"/>
        <v/>
      </c>
    </row>
    <row r="872" customHeight="1" spans="1:7">
      <c r="A872" s="622" t="s">
        <v>1953</v>
      </c>
      <c r="B872" s="640" t="s">
        <v>1954</v>
      </c>
      <c r="C872" s="544"/>
      <c r="D872" s="624"/>
      <c r="E872" s="624"/>
      <c r="F872" s="626" t="str">
        <f t="shared" si="26"/>
        <v/>
      </c>
      <c r="G872" s="626" t="str">
        <f t="shared" si="27"/>
        <v/>
      </c>
    </row>
    <row r="873" customHeight="1" spans="1:7">
      <c r="A873" s="622" t="s">
        <v>1955</v>
      </c>
      <c r="B873" s="640" t="s">
        <v>1956</v>
      </c>
      <c r="C873" s="544"/>
      <c r="D873" s="624"/>
      <c r="E873" s="624"/>
      <c r="F873" s="626" t="str">
        <f t="shared" si="26"/>
        <v/>
      </c>
      <c r="G873" s="626" t="str">
        <f t="shared" si="27"/>
        <v/>
      </c>
    </row>
    <row r="874" customHeight="1" spans="1:7">
      <c r="A874" s="622" t="s">
        <v>1957</v>
      </c>
      <c r="B874" s="640" t="s">
        <v>524</v>
      </c>
      <c r="C874" s="544"/>
      <c r="D874" s="624"/>
      <c r="E874" s="624"/>
      <c r="F874" s="626" t="str">
        <f t="shared" si="26"/>
        <v/>
      </c>
      <c r="G874" s="626" t="str">
        <f t="shared" si="27"/>
        <v/>
      </c>
    </row>
    <row r="875" customHeight="1" spans="1:7">
      <c r="A875" s="622" t="s">
        <v>1958</v>
      </c>
      <c r="B875" s="640" t="s">
        <v>526</v>
      </c>
      <c r="C875" s="544"/>
      <c r="D875" s="624"/>
      <c r="E875" s="624"/>
      <c r="F875" s="626" t="str">
        <f t="shared" si="26"/>
        <v/>
      </c>
      <c r="G875" s="626" t="str">
        <f t="shared" si="27"/>
        <v/>
      </c>
    </row>
    <row r="876" customHeight="1" spans="1:7">
      <c r="A876" s="622" t="s">
        <v>1959</v>
      </c>
      <c r="B876" s="640" t="s">
        <v>528</v>
      </c>
      <c r="C876" s="544"/>
      <c r="D876" s="624"/>
      <c r="E876" s="624"/>
      <c r="F876" s="626" t="str">
        <f t="shared" si="26"/>
        <v/>
      </c>
      <c r="G876" s="626" t="str">
        <f t="shared" si="27"/>
        <v/>
      </c>
    </row>
    <row r="877" customHeight="1" spans="1:7">
      <c r="A877" s="622" t="s">
        <v>1960</v>
      </c>
      <c r="B877" s="640" t="s">
        <v>1961</v>
      </c>
      <c r="C877" s="544"/>
      <c r="D877" s="624"/>
      <c r="E877" s="624"/>
      <c r="F877" s="626" t="str">
        <f t="shared" si="26"/>
        <v/>
      </c>
      <c r="G877" s="626" t="str">
        <f t="shared" si="27"/>
        <v/>
      </c>
    </row>
    <row r="878" customHeight="1" spans="1:7">
      <c r="A878" s="622" t="s">
        <v>1962</v>
      </c>
      <c r="B878" s="640" t="s">
        <v>1963</v>
      </c>
      <c r="C878" s="544"/>
      <c r="D878" s="624"/>
      <c r="E878" s="624"/>
      <c r="F878" s="626" t="str">
        <f t="shared" si="26"/>
        <v/>
      </c>
      <c r="G878" s="626" t="str">
        <f t="shared" si="27"/>
        <v/>
      </c>
    </row>
    <row r="879" customHeight="1" spans="1:7">
      <c r="A879" s="622" t="s">
        <v>1964</v>
      </c>
      <c r="B879" s="640" t="s">
        <v>1965</v>
      </c>
      <c r="C879" s="544"/>
      <c r="D879" s="624"/>
      <c r="E879" s="624"/>
      <c r="F879" s="626" t="str">
        <f t="shared" si="26"/>
        <v/>
      </c>
      <c r="G879" s="626" t="str">
        <f t="shared" si="27"/>
        <v/>
      </c>
    </row>
    <row r="880" customHeight="1" spans="1:7">
      <c r="A880" s="622" t="s">
        <v>1966</v>
      </c>
      <c r="B880" s="640" t="s">
        <v>1967</v>
      </c>
      <c r="C880" s="544"/>
      <c r="D880" s="624"/>
      <c r="E880" s="624"/>
      <c r="F880" s="626" t="str">
        <f t="shared" si="26"/>
        <v/>
      </c>
      <c r="G880" s="626" t="str">
        <f t="shared" si="27"/>
        <v/>
      </c>
    </row>
    <row r="881" customHeight="1" spans="1:7">
      <c r="A881" s="622" t="s">
        <v>1968</v>
      </c>
      <c r="B881" s="640" t="s">
        <v>1969</v>
      </c>
      <c r="C881" s="544"/>
      <c r="D881" s="624"/>
      <c r="E881" s="624"/>
      <c r="F881" s="626" t="str">
        <f t="shared" si="26"/>
        <v/>
      </c>
      <c r="G881" s="626" t="str">
        <f t="shared" si="27"/>
        <v/>
      </c>
    </row>
    <row r="882" customHeight="1" spans="1:7">
      <c r="A882" s="622" t="s">
        <v>1970</v>
      </c>
      <c r="B882" s="640" t="s">
        <v>1971</v>
      </c>
      <c r="C882" s="544"/>
      <c r="D882" s="624"/>
      <c r="E882" s="624"/>
      <c r="F882" s="626" t="str">
        <f t="shared" si="26"/>
        <v/>
      </c>
      <c r="G882" s="626" t="str">
        <f t="shared" si="27"/>
        <v/>
      </c>
    </row>
    <row r="883" customHeight="1" spans="1:7">
      <c r="A883" s="622" t="s">
        <v>1972</v>
      </c>
      <c r="B883" s="640" t="s">
        <v>1973</v>
      </c>
      <c r="C883" s="544"/>
      <c r="D883" s="624"/>
      <c r="E883" s="624"/>
      <c r="F883" s="626" t="str">
        <f t="shared" si="26"/>
        <v/>
      </c>
      <c r="G883" s="626" t="str">
        <f t="shared" si="27"/>
        <v/>
      </c>
    </row>
    <row r="884" customHeight="1" spans="1:7">
      <c r="A884" s="622" t="s">
        <v>1974</v>
      </c>
      <c r="B884" s="640" t="s">
        <v>1975</v>
      </c>
      <c r="C884" s="544"/>
      <c r="D884" s="624"/>
      <c r="E884" s="624"/>
      <c r="F884" s="626" t="str">
        <f t="shared" si="26"/>
        <v/>
      </c>
      <c r="G884" s="626" t="str">
        <f t="shared" si="27"/>
        <v/>
      </c>
    </row>
    <row r="885" customHeight="1" spans="1:7">
      <c r="A885" s="622" t="s">
        <v>1976</v>
      </c>
      <c r="B885" s="640" t="s">
        <v>1977</v>
      </c>
      <c r="C885" s="544"/>
      <c r="D885" s="624"/>
      <c r="E885" s="624"/>
      <c r="F885" s="626" t="str">
        <f t="shared" si="26"/>
        <v/>
      </c>
      <c r="G885" s="626" t="str">
        <f t="shared" si="27"/>
        <v/>
      </c>
    </row>
    <row r="886" customHeight="1" spans="1:7">
      <c r="A886" s="622" t="s">
        <v>1978</v>
      </c>
      <c r="B886" s="640" t="s">
        <v>1979</v>
      </c>
      <c r="C886" s="544"/>
      <c r="D886" s="624"/>
      <c r="E886" s="624"/>
      <c r="F886" s="626" t="str">
        <f t="shared" si="26"/>
        <v/>
      </c>
      <c r="G886" s="626" t="str">
        <f t="shared" si="27"/>
        <v/>
      </c>
    </row>
    <row r="887" customHeight="1" spans="1:7">
      <c r="A887" s="622" t="s">
        <v>1980</v>
      </c>
      <c r="B887" s="640" t="s">
        <v>1981</v>
      </c>
      <c r="C887" s="544"/>
      <c r="D887" s="624"/>
      <c r="E887" s="624"/>
      <c r="F887" s="626" t="str">
        <f t="shared" si="26"/>
        <v/>
      </c>
      <c r="G887" s="626" t="str">
        <f t="shared" si="27"/>
        <v/>
      </c>
    </row>
    <row r="888" customHeight="1" spans="1:7">
      <c r="A888" s="622" t="s">
        <v>1982</v>
      </c>
      <c r="B888" s="640" t="s">
        <v>1983</v>
      </c>
      <c r="C888" s="544"/>
      <c r="D888" s="624"/>
      <c r="E888" s="624"/>
      <c r="F888" s="626" t="str">
        <f t="shared" si="26"/>
        <v/>
      </c>
      <c r="G888" s="626" t="str">
        <f t="shared" si="27"/>
        <v/>
      </c>
    </row>
    <row r="889" customHeight="1" spans="1:7">
      <c r="A889" s="622" t="s">
        <v>1984</v>
      </c>
      <c r="B889" s="640" t="s">
        <v>524</v>
      </c>
      <c r="C889" s="544"/>
      <c r="D889" s="624"/>
      <c r="E889" s="624"/>
      <c r="F889" s="626" t="str">
        <f t="shared" si="26"/>
        <v/>
      </c>
      <c r="G889" s="626" t="str">
        <f t="shared" si="27"/>
        <v/>
      </c>
    </row>
    <row r="890" customHeight="1" spans="1:7">
      <c r="A890" s="622" t="s">
        <v>1985</v>
      </c>
      <c r="B890" s="640" t="s">
        <v>526</v>
      </c>
      <c r="C890" s="544"/>
      <c r="D890" s="624"/>
      <c r="E890" s="624"/>
      <c r="F890" s="626" t="str">
        <f t="shared" si="26"/>
        <v/>
      </c>
      <c r="G890" s="626" t="str">
        <f t="shared" si="27"/>
        <v/>
      </c>
    </row>
    <row r="891" customHeight="1" spans="1:7">
      <c r="A891" s="622" t="s">
        <v>1986</v>
      </c>
      <c r="B891" s="640" t="s">
        <v>528</v>
      </c>
      <c r="C891" s="544"/>
      <c r="D891" s="624"/>
      <c r="E891" s="624"/>
      <c r="F891" s="626" t="str">
        <f t="shared" si="26"/>
        <v/>
      </c>
      <c r="G891" s="626" t="str">
        <f t="shared" si="27"/>
        <v/>
      </c>
    </row>
    <row r="892" customHeight="1" spans="1:7">
      <c r="A892" s="622" t="s">
        <v>1987</v>
      </c>
      <c r="B892" s="640" t="s">
        <v>1988</v>
      </c>
      <c r="C892" s="544"/>
      <c r="D892" s="624"/>
      <c r="E892" s="624"/>
      <c r="F892" s="626" t="str">
        <f t="shared" si="26"/>
        <v/>
      </c>
      <c r="G892" s="626" t="str">
        <f t="shared" si="27"/>
        <v/>
      </c>
    </row>
    <row r="893" customHeight="1" spans="1:7">
      <c r="A893" s="622" t="s">
        <v>1989</v>
      </c>
      <c r="B893" s="640" t="s">
        <v>524</v>
      </c>
      <c r="C893" s="544">
        <v>360</v>
      </c>
      <c r="D893" s="624">
        <v>400</v>
      </c>
      <c r="E893" s="624">
        <v>394</v>
      </c>
      <c r="F893" s="626">
        <f t="shared" si="26"/>
        <v>1.09444444444444</v>
      </c>
      <c r="G893" s="626">
        <f t="shared" si="27"/>
        <v>0.985</v>
      </c>
    </row>
    <row r="894" customHeight="1" spans="1:7">
      <c r="A894" s="622" t="s">
        <v>1990</v>
      </c>
      <c r="B894" s="640" t="s">
        <v>526</v>
      </c>
      <c r="C894" s="544"/>
      <c r="D894" s="624"/>
      <c r="E894" s="624"/>
      <c r="F894" s="626" t="str">
        <f t="shared" si="26"/>
        <v/>
      </c>
      <c r="G894" s="626" t="str">
        <f t="shared" si="27"/>
        <v/>
      </c>
    </row>
    <row r="895" customHeight="1" spans="1:7">
      <c r="A895" s="622" t="s">
        <v>1991</v>
      </c>
      <c r="B895" s="640" t="s">
        <v>528</v>
      </c>
      <c r="C895" s="544"/>
      <c r="D895" s="624"/>
      <c r="E895" s="624"/>
      <c r="F895" s="626" t="str">
        <f t="shared" si="26"/>
        <v/>
      </c>
      <c r="G895" s="626" t="str">
        <f t="shared" si="27"/>
        <v/>
      </c>
    </row>
    <row r="896" customHeight="1" spans="1:7">
      <c r="A896" s="622" t="s">
        <v>1992</v>
      </c>
      <c r="B896" s="640" t="s">
        <v>1993</v>
      </c>
      <c r="C896" s="544"/>
      <c r="D896" s="624"/>
      <c r="E896" s="624"/>
      <c r="F896" s="626" t="str">
        <f t="shared" si="26"/>
        <v/>
      </c>
      <c r="G896" s="626" t="str">
        <f t="shared" si="27"/>
        <v/>
      </c>
    </row>
    <row r="897" customHeight="1" spans="1:7">
      <c r="A897" s="622" t="s">
        <v>1994</v>
      </c>
      <c r="B897" s="640" t="s">
        <v>1995</v>
      </c>
      <c r="C897" s="544"/>
      <c r="D897" s="624"/>
      <c r="E897" s="624"/>
      <c r="F897" s="626" t="str">
        <f t="shared" si="26"/>
        <v/>
      </c>
      <c r="G897" s="626" t="str">
        <f t="shared" si="27"/>
        <v/>
      </c>
    </row>
    <row r="898" customHeight="1" spans="1:7">
      <c r="A898" s="622" t="s">
        <v>1996</v>
      </c>
      <c r="B898" s="640" t="s">
        <v>1997</v>
      </c>
      <c r="C898" s="544"/>
      <c r="D898" s="624"/>
      <c r="E898" s="624"/>
      <c r="F898" s="626" t="str">
        <f t="shared" si="26"/>
        <v/>
      </c>
      <c r="G898" s="626" t="str">
        <f t="shared" si="27"/>
        <v/>
      </c>
    </row>
    <row r="899" customHeight="1" spans="1:7">
      <c r="A899" s="622" t="s">
        <v>1998</v>
      </c>
      <c r="B899" s="640" t="s">
        <v>1999</v>
      </c>
      <c r="C899" s="544"/>
      <c r="D899" s="624"/>
      <c r="E899" s="624"/>
      <c r="F899" s="626" t="str">
        <f t="shared" si="26"/>
        <v/>
      </c>
      <c r="G899" s="626" t="str">
        <f t="shared" si="27"/>
        <v/>
      </c>
    </row>
    <row r="900" customHeight="1" spans="1:7">
      <c r="A900" s="622" t="s">
        <v>2000</v>
      </c>
      <c r="B900" s="640" t="s">
        <v>2001</v>
      </c>
      <c r="C900" s="544"/>
      <c r="D900" s="624"/>
      <c r="E900" s="624"/>
      <c r="F900" s="626" t="str">
        <f t="shared" si="26"/>
        <v/>
      </c>
      <c r="G900" s="626" t="str">
        <f t="shared" si="27"/>
        <v/>
      </c>
    </row>
    <row r="901" customHeight="1" spans="1:7">
      <c r="A901" s="622" t="s">
        <v>2002</v>
      </c>
      <c r="B901" s="640" t="s">
        <v>542</v>
      </c>
      <c r="C901" s="544"/>
      <c r="D901" s="624"/>
      <c r="E901" s="624"/>
      <c r="F901" s="626" t="str">
        <f t="shared" si="26"/>
        <v/>
      </c>
      <c r="G901" s="626" t="str">
        <f t="shared" si="27"/>
        <v/>
      </c>
    </row>
    <row r="902" customHeight="1" spans="1:7">
      <c r="A902" s="622" t="s">
        <v>2003</v>
      </c>
      <c r="B902" s="640" t="s">
        <v>2004</v>
      </c>
      <c r="C902" s="544"/>
      <c r="D902" s="624">
        <v>400</v>
      </c>
      <c r="E902" s="624"/>
      <c r="F902" s="626" t="str">
        <f t="shared" ref="F902:F965" si="28">IFERROR($E902/C902,"")</f>
        <v/>
      </c>
      <c r="G902" s="626">
        <f t="shared" ref="G902:G965" si="29">IFERROR($E902/D902,"")</f>
        <v>0</v>
      </c>
    </row>
    <row r="903" customHeight="1" spans="1:7">
      <c r="A903" s="622" t="s">
        <v>2005</v>
      </c>
      <c r="B903" s="640" t="s">
        <v>524</v>
      </c>
      <c r="C903" s="544"/>
      <c r="D903" s="624"/>
      <c r="E903" s="624"/>
      <c r="F903" s="626" t="str">
        <f t="shared" si="28"/>
        <v/>
      </c>
      <c r="G903" s="626" t="str">
        <f t="shared" si="29"/>
        <v/>
      </c>
    </row>
    <row r="904" customHeight="1" spans="1:7">
      <c r="A904" s="622" t="s">
        <v>2006</v>
      </c>
      <c r="B904" s="640" t="s">
        <v>526</v>
      </c>
      <c r="C904" s="544"/>
      <c r="D904" s="624">
        <v>34</v>
      </c>
      <c r="E904" s="624"/>
      <c r="F904" s="626" t="str">
        <f t="shared" si="28"/>
        <v/>
      </c>
      <c r="G904" s="626">
        <f t="shared" si="29"/>
        <v>0</v>
      </c>
    </row>
    <row r="905" customHeight="1" spans="1:7">
      <c r="A905" s="622" t="s">
        <v>2007</v>
      </c>
      <c r="B905" s="640" t="s">
        <v>528</v>
      </c>
      <c r="C905" s="544"/>
      <c r="D905" s="624"/>
      <c r="E905" s="624"/>
      <c r="F905" s="626" t="str">
        <f t="shared" si="28"/>
        <v/>
      </c>
      <c r="G905" s="626" t="str">
        <f t="shared" si="29"/>
        <v/>
      </c>
    </row>
    <row r="906" customHeight="1" spans="1:7">
      <c r="A906" s="622" t="s">
        <v>2008</v>
      </c>
      <c r="B906" s="640" t="s">
        <v>2009</v>
      </c>
      <c r="C906" s="544"/>
      <c r="D906" s="624"/>
      <c r="E906" s="624"/>
      <c r="F906" s="626" t="str">
        <f t="shared" si="28"/>
        <v/>
      </c>
      <c r="G906" s="626" t="str">
        <f t="shared" si="29"/>
        <v/>
      </c>
    </row>
    <row r="907" customHeight="1" spans="1:7">
      <c r="A907" s="622" t="s">
        <v>2010</v>
      </c>
      <c r="B907" s="640" t="s">
        <v>2011</v>
      </c>
      <c r="C907" s="544"/>
      <c r="D907" s="624"/>
      <c r="E907" s="624"/>
      <c r="F907" s="626" t="str">
        <f t="shared" si="28"/>
        <v/>
      </c>
      <c r="G907" s="626" t="str">
        <f t="shared" si="29"/>
        <v/>
      </c>
    </row>
    <row r="908" customHeight="1" spans="1:7">
      <c r="A908" s="622" t="s">
        <v>2012</v>
      </c>
      <c r="B908" s="640" t="s">
        <v>2013</v>
      </c>
      <c r="C908" s="544"/>
      <c r="D908" s="624"/>
      <c r="E908" s="624"/>
      <c r="F908" s="626" t="str">
        <f t="shared" si="28"/>
        <v/>
      </c>
      <c r="G908" s="626" t="str">
        <f t="shared" si="29"/>
        <v/>
      </c>
    </row>
    <row r="909" customHeight="1" spans="1:7">
      <c r="A909" s="622" t="s">
        <v>2014</v>
      </c>
      <c r="B909" s="640" t="s">
        <v>524</v>
      </c>
      <c r="C909" s="544">
        <v>305</v>
      </c>
      <c r="D909" s="624">
        <v>321</v>
      </c>
      <c r="E909" s="624">
        <v>313</v>
      </c>
      <c r="F909" s="626">
        <f t="shared" si="28"/>
        <v>1.02622950819672</v>
      </c>
      <c r="G909" s="626">
        <f t="shared" si="29"/>
        <v>0.975077881619938</v>
      </c>
    </row>
    <row r="910" customHeight="1" spans="1:7">
      <c r="A910" s="622" t="s">
        <v>2015</v>
      </c>
      <c r="B910" s="640" t="s">
        <v>526</v>
      </c>
      <c r="C910" s="544"/>
      <c r="D910" s="624"/>
      <c r="E910" s="624"/>
      <c r="F910" s="626" t="str">
        <f t="shared" si="28"/>
        <v/>
      </c>
      <c r="G910" s="626" t="str">
        <f t="shared" si="29"/>
        <v/>
      </c>
    </row>
    <row r="911" customHeight="1" spans="1:7">
      <c r="A911" s="622" t="s">
        <v>2016</v>
      </c>
      <c r="B911" s="640" t="s">
        <v>528</v>
      </c>
      <c r="C911" s="544"/>
      <c r="D911" s="624"/>
      <c r="E911" s="624"/>
      <c r="F911" s="626" t="str">
        <f t="shared" si="28"/>
        <v/>
      </c>
      <c r="G911" s="626" t="str">
        <f t="shared" si="29"/>
        <v/>
      </c>
    </row>
    <row r="912" customHeight="1" spans="1:7">
      <c r="A912" s="622" t="s">
        <v>2017</v>
      </c>
      <c r="B912" s="640" t="s">
        <v>2018</v>
      </c>
      <c r="C912" s="544"/>
      <c r="D912" s="624"/>
      <c r="E912" s="624"/>
      <c r="F912" s="626" t="str">
        <f t="shared" si="28"/>
        <v/>
      </c>
      <c r="G912" s="626" t="str">
        <f t="shared" si="29"/>
        <v/>
      </c>
    </row>
    <row r="913" customHeight="1" spans="1:7">
      <c r="A913" s="622" t="s">
        <v>2019</v>
      </c>
      <c r="B913" s="640" t="s">
        <v>2020</v>
      </c>
      <c r="C913" s="544"/>
      <c r="D913" s="624"/>
      <c r="E913" s="624"/>
      <c r="F913" s="626" t="str">
        <f t="shared" si="28"/>
        <v/>
      </c>
      <c r="G913" s="626" t="str">
        <f t="shared" si="29"/>
        <v/>
      </c>
    </row>
    <row r="914" customHeight="1" spans="1:7">
      <c r="A914" s="622" t="s">
        <v>2021</v>
      </c>
      <c r="B914" s="640" t="s">
        <v>2022</v>
      </c>
      <c r="C914" s="544"/>
      <c r="D914" s="624"/>
      <c r="E914" s="624"/>
      <c r="F914" s="626" t="str">
        <f t="shared" si="28"/>
        <v/>
      </c>
      <c r="G914" s="626" t="str">
        <f t="shared" si="29"/>
        <v/>
      </c>
    </row>
    <row r="915" customHeight="1" spans="1:7">
      <c r="A915" s="622" t="s">
        <v>2023</v>
      </c>
      <c r="B915" s="640" t="s">
        <v>2024</v>
      </c>
      <c r="C915" s="544"/>
      <c r="D915" s="624">
        <v>750</v>
      </c>
      <c r="E915" s="624">
        <v>727</v>
      </c>
      <c r="F915" s="626" t="str">
        <f t="shared" si="28"/>
        <v/>
      </c>
      <c r="G915" s="626">
        <f t="shared" si="29"/>
        <v>0.969333333333333</v>
      </c>
    </row>
    <row r="916" customHeight="1" spans="1:7">
      <c r="A916" s="622" t="s">
        <v>2025</v>
      </c>
      <c r="B916" s="640" t="s">
        <v>2026</v>
      </c>
      <c r="C916" s="544"/>
      <c r="D916" s="624"/>
      <c r="E916" s="624"/>
      <c r="F916" s="626" t="str">
        <f t="shared" si="28"/>
        <v/>
      </c>
      <c r="G916" s="626" t="str">
        <f t="shared" si="29"/>
        <v/>
      </c>
    </row>
    <row r="917" customHeight="1" spans="1:7">
      <c r="A917" s="622" t="s">
        <v>2027</v>
      </c>
      <c r="B917" s="640" t="s">
        <v>2028</v>
      </c>
      <c r="C917" s="544"/>
      <c r="D917" s="624"/>
      <c r="E917" s="624"/>
      <c r="F917" s="626" t="str">
        <f t="shared" si="28"/>
        <v/>
      </c>
      <c r="G917" s="626" t="str">
        <f t="shared" si="29"/>
        <v/>
      </c>
    </row>
    <row r="918" customHeight="1" spans="1:7">
      <c r="A918" s="622" t="s">
        <v>2029</v>
      </c>
      <c r="B918" s="640" t="s">
        <v>2030</v>
      </c>
      <c r="C918" s="544"/>
      <c r="D918" s="624"/>
      <c r="E918" s="624"/>
      <c r="F918" s="626" t="str">
        <f t="shared" si="28"/>
        <v/>
      </c>
      <c r="G918" s="626" t="str">
        <f t="shared" si="29"/>
        <v/>
      </c>
    </row>
    <row r="919" customHeight="1" spans="1:7">
      <c r="A919" s="622" t="s">
        <v>2031</v>
      </c>
      <c r="B919" s="640" t="s">
        <v>2032</v>
      </c>
      <c r="C919" s="544"/>
      <c r="D919" s="624"/>
      <c r="E919" s="624"/>
      <c r="F919" s="626" t="str">
        <f t="shared" si="28"/>
        <v/>
      </c>
      <c r="G919" s="626" t="str">
        <f t="shared" si="29"/>
        <v/>
      </c>
    </row>
    <row r="920" customHeight="1" spans="1:7">
      <c r="A920" s="622" t="s">
        <v>2033</v>
      </c>
      <c r="B920" s="640" t="s">
        <v>425</v>
      </c>
      <c r="C920" s="544"/>
      <c r="D920" s="624"/>
      <c r="E920" s="624"/>
      <c r="F920" s="626" t="str">
        <f t="shared" si="28"/>
        <v/>
      </c>
      <c r="G920" s="626" t="str">
        <f t="shared" si="29"/>
        <v/>
      </c>
    </row>
    <row r="921" customHeight="1" spans="1:7">
      <c r="A921" s="622" t="s">
        <v>2034</v>
      </c>
      <c r="B921" s="640" t="s">
        <v>524</v>
      </c>
      <c r="C921" s="544">
        <v>157</v>
      </c>
      <c r="D921" s="624">
        <v>163</v>
      </c>
      <c r="E921" s="624">
        <v>171</v>
      </c>
      <c r="F921" s="626">
        <f t="shared" si="28"/>
        <v>1.08917197452229</v>
      </c>
      <c r="G921" s="626">
        <f t="shared" si="29"/>
        <v>1.04907975460123</v>
      </c>
    </row>
    <row r="922" customHeight="1" spans="1:7">
      <c r="A922" s="622" t="s">
        <v>2035</v>
      </c>
      <c r="B922" s="640" t="s">
        <v>526</v>
      </c>
      <c r="C922" s="544">
        <v>280</v>
      </c>
      <c r="D922" s="624">
        <v>835</v>
      </c>
      <c r="E922" s="624">
        <v>674</v>
      </c>
      <c r="F922" s="626">
        <f t="shared" si="28"/>
        <v>2.40714285714286</v>
      </c>
      <c r="G922" s="626">
        <f t="shared" si="29"/>
        <v>0.807185628742515</v>
      </c>
    </row>
    <row r="923" customHeight="1" spans="1:7">
      <c r="A923" s="622" t="s">
        <v>2036</v>
      </c>
      <c r="B923" s="640" t="s">
        <v>528</v>
      </c>
      <c r="C923" s="544"/>
      <c r="D923" s="624"/>
      <c r="E923" s="624"/>
      <c r="F923" s="626" t="str">
        <f t="shared" si="28"/>
        <v/>
      </c>
      <c r="G923" s="626" t="str">
        <f t="shared" si="29"/>
        <v/>
      </c>
    </row>
    <row r="924" customHeight="1" spans="1:7">
      <c r="A924" s="622" t="s">
        <v>2037</v>
      </c>
      <c r="B924" s="640" t="s">
        <v>2038</v>
      </c>
      <c r="C924" s="544"/>
      <c r="D924" s="624"/>
      <c r="E924" s="624"/>
      <c r="F924" s="626" t="str">
        <f t="shared" si="28"/>
        <v/>
      </c>
      <c r="G924" s="626" t="str">
        <f t="shared" si="29"/>
        <v/>
      </c>
    </row>
    <row r="925" customHeight="1" spans="1:7">
      <c r="A925" s="622" t="s">
        <v>2039</v>
      </c>
      <c r="B925" s="645" t="s">
        <v>2040</v>
      </c>
      <c r="C925" s="544"/>
      <c r="D925" s="624"/>
      <c r="E925" s="624"/>
      <c r="F925" s="626" t="str">
        <f t="shared" si="28"/>
        <v/>
      </c>
      <c r="G925" s="626" t="str">
        <f t="shared" si="29"/>
        <v/>
      </c>
    </row>
    <row r="926" customHeight="1" spans="1:7">
      <c r="A926" s="622" t="s">
        <v>2041</v>
      </c>
      <c r="B926" s="640" t="s">
        <v>2042</v>
      </c>
      <c r="C926" s="544"/>
      <c r="D926" s="624"/>
      <c r="E926" s="624"/>
      <c r="F926" s="626" t="str">
        <f t="shared" si="28"/>
        <v/>
      </c>
      <c r="G926" s="626" t="str">
        <f t="shared" si="29"/>
        <v/>
      </c>
    </row>
    <row r="927" customHeight="1" spans="1:7">
      <c r="A927" s="622" t="s">
        <v>2043</v>
      </c>
      <c r="B927" s="640" t="s">
        <v>2044</v>
      </c>
      <c r="C927" s="544"/>
      <c r="D927" s="624"/>
      <c r="E927" s="624"/>
      <c r="F927" s="626" t="str">
        <f t="shared" si="28"/>
        <v/>
      </c>
      <c r="G927" s="626" t="str">
        <f t="shared" si="29"/>
        <v/>
      </c>
    </row>
    <row r="928" customHeight="1" spans="1:7">
      <c r="A928" s="622" t="s">
        <v>2045</v>
      </c>
      <c r="B928" s="640" t="s">
        <v>542</v>
      </c>
      <c r="C928" s="544"/>
      <c r="D928" s="624"/>
      <c r="E928" s="624"/>
      <c r="F928" s="626" t="str">
        <f t="shared" si="28"/>
        <v/>
      </c>
      <c r="G928" s="626" t="str">
        <f t="shared" si="29"/>
        <v/>
      </c>
    </row>
    <row r="929" customHeight="1" spans="1:7">
      <c r="A929" s="622" t="s">
        <v>2046</v>
      </c>
      <c r="B929" s="640" t="s">
        <v>2047</v>
      </c>
      <c r="C929" s="544"/>
      <c r="D929" s="624">
        <v>228</v>
      </c>
      <c r="E929" s="624">
        <v>20</v>
      </c>
      <c r="F929" s="626" t="str">
        <f t="shared" si="28"/>
        <v/>
      </c>
      <c r="G929" s="626">
        <f t="shared" si="29"/>
        <v>0.087719298245614</v>
      </c>
    </row>
    <row r="930" customHeight="1" spans="1:7">
      <c r="A930" s="622" t="s">
        <v>2048</v>
      </c>
      <c r="B930" s="640" t="s">
        <v>524</v>
      </c>
      <c r="C930" s="544"/>
      <c r="D930" s="624"/>
      <c r="E930" s="624"/>
      <c r="F930" s="626" t="str">
        <f t="shared" si="28"/>
        <v/>
      </c>
      <c r="G930" s="626" t="str">
        <f t="shared" si="29"/>
        <v/>
      </c>
    </row>
    <row r="931" customHeight="1" spans="1:7">
      <c r="A931" s="622" t="s">
        <v>2049</v>
      </c>
      <c r="B931" s="640" t="s">
        <v>526</v>
      </c>
      <c r="C931" s="544"/>
      <c r="D931" s="624"/>
      <c r="E931" s="624"/>
      <c r="F931" s="626" t="str">
        <f t="shared" si="28"/>
        <v/>
      </c>
      <c r="G931" s="626" t="str">
        <f t="shared" si="29"/>
        <v/>
      </c>
    </row>
    <row r="932" customHeight="1" spans="1:7">
      <c r="A932" s="622" t="s">
        <v>2050</v>
      </c>
      <c r="B932" s="640" t="s">
        <v>528</v>
      </c>
      <c r="C932" s="544"/>
      <c r="D932" s="624"/>
      <c r="E932" s="624"/>
      <c r="F932" s="626" t="str">
        <f t="shared" si="28"/>
        <v/>
      </c>
      <c r="G932" s="626" t="str">
        <f t="shared" si="29"/>
        <v/>
      </c>
    </row>
    <row r="933" customHeight="1" spans="1:7">
      <c r="A933" s="622" t="s">
        <v>2051</v>
      </c>
      <c r="B933" s="640" t="s">
        <v>2052</v>
      </c>
      <c r="C933" s="544"/>
      <c r="D933" s="624"/>
      <c r="E933" s="624"/>
      <c r="F933" s="626" t="str">
        <f t="shared" si="28"/>
        <v/>
      </c>
      <c r="G933" s="626" t="str">
        <f t="shared" si="29"/>
        <v/>
      </c>
    </row>
    <row r="934" customHeight="1" spans="1:7">
      <c r="A934" s="622" t="s">
        <v>2053</v>
      </c>
      <c r="B934" s="640" t="s">
        <v>2054</v>
      </c>
      <c r="C934" s="544"/>
      <c r="D934" s="624"/>
      <c r="E934" s="624"/>
      <c r="F934" s="626" t="str">
        <f t="shared" si="28"/>
        <v/>
      </c>
      <c r="G934" s="626" t="str">
        <f t="shared" si="29"/>
        <v/>
      </c>
    </row>
    <row r="935" customHeight="1" spans="1:7">
      <c r="A935" s="622" t="s">
        <v>2055</v>
      </c>
      <c r="B935" s="640" t="s">
        <v>2056</v>
      </c>
      <c r="C935" s="544"/>
      <c r="D935" s="624"/>
      <c r="E935" s="624"/>
      <c r="F935" s="626" t="str">
        <f t="shared" si="28"/>
        <v/>
      </c>
      <c r="G935" s="626" t="str">
        <f t="shared" si="29"/>
        <v/>
      </c>
    </row>
    <row r="936" customHeight="1" spans="1:7">
      <c r="A936" s="622" t="s">
        <v>2057</v>
      </c>
      <c r="B936" s="640" t="s">
        <v>433</v>
      </c>
      <c r="C936" s="544"/>
      <c r="D936" s="624"/>
      <c r="E936" s="624"/>
      <c r="F936" s="626" t="str">
        <f t="shared" si="28"/>
        <v/>
      </c>
      <c r="G936" s="626" t="str">
        <f t="shared" si="29"/>
        <v/>
      </c>
    </row>
    <row r="937" customHeight="1" spans="1:7">
      <c r="A937" s="622" t="s">
        <v>2058</v>
      </c>
      <c r="B937" s="640" t="s">
        <v>524</v>
      </c>
      <c r="C937" s="544"/>
      <c r="D937" s="624"/>
      <c r="E937" s="624"/>
      <c r="F937" s="626" t="str">
        <f t="shared" si="28"/>
        <v/>
      </c>
      <c r="G937" s="626" t="str">
        <f t="shared" si="29"/>
        <v/>
      </c>
    </row>
    <row r="938" customHeight="1" spans="1:7">
      <c r="A938" s="622" t="s">
        <v>2059</v>
      </c>
      <c r="B938" s="640" t="s">
        <v>526</v>
      </c>
      <c r="C938" s="544"/>
      <c r="D938" s="624"/>
      <c r="E938" s="624"/>
      <c r="F938" s="626" t="str">
        <f t="shared" si="28"/>
        <v/>
      </c>
      <c r="G938" s="626" t="str">
        <f t="shared" si="29"/>
        <v/>
      </c>
    </row>
    <row r="939" customHeight="1" spans="1:7">
      <c r="A939" s="622" t="s">
        <v>2060</v>
      </c>
      <c r="B939" s="640" t="s">
        <v>528</v>
      </c>
      <c r="C939" s="544"/>
      <c r="D939" s="624"/>
      <c r="E939" s="624"/>
      <c r="F939" s="626" t="str">
        <f t="shared" si="28"/>
        <v/>
      </c>
      <c r="G939" s="626" t="str">
        <f t="shared" si="29"/>
        <v/>
      </c>
    </row>
    <row r="940" customHeight="1" spans="1:7">
      <c r="A940" s="622" t="s">
        <v>2061</v>
      </c>
      <c r="B940" s="640" t="s">
        <v>2062</v>
      </c>
      <c r="C940" s="544"/>
      <c r="D940" s="624"/>
      <c r="E940" s="624"/>
      <c r="F940" s="626" t="str">
        <f t="shared" si="28"/>
        <v/>
      </c>
      <c r="G940" s="626" t="str">
        <f t="shared" si="29"/>
        <v/>
      </c>
    </row>
    <row r="941" customHeight="1" spans="1:7">
      <c r="A941" s="622" t="s">
        <v>2063</v>
      </c>
      <c r="B941" s="640" t="s">
        <v>542</v>
      </c>
      <c r="C941" s="544"/>
      <c r="D941" s="624"/>
      <c r="E941" s="624"/>
      <c r="F941" s="626" t="str">
        <f t="shared" si="28"/>
        <v/>
      </c>
      <c r="G941" s="626" t="str">
        <f t="shared" si="29"/>
        <v/>
      </c>
    </row>
    <row r="942" customHeight="1" spans="1:7">
      <c r="A942" s="622" t="s">
        <v>2064</v>
      </c>
      <c r="B942" s="640" t="s">
        <v>2065</v>
      </c>
      <c r="C942" s="544"/>
      <c r="D942" s="624"/>
      <c r="E942" s="624"/>
      <c r="F942" s="626" t="str">
        <f t="shared" si="28"/>
        <v/>
      </c>
      <c r="G942" s="626" t="str">
        <f t="shared" si="29"/>
        <v/>
      </c>
    </row>
    <row r="943" customHeight="1" spans="1:7">
      <c r="A943" s="622" t="s">
        <v>2066</v>
      </c>
      <c r="B943" s="640" t="s">
        <v>2067</v>
      </c>
      <c r="C943" s="544"/>
      <c r="D943" s="624"/>
      <c r="E943" s="624"/>
      <c r="F943" s="626" t="str">
        <f t="shared" si="28"/>
        <v/>
      </c>
      <c r="G943" s="626" t="str">
        <f t="shared" si="29"/>
        <v/>
      </c>
    </row>
    <row r="944" customHeight="1" spans="1:7">
      <c r="A944" s="622" t="s">
        <v>2068</v>
      </c>
      <c r="B944" s="640" t="s">
        <v>2069</v>
      </c>
      <c r="C944" s="544"/>
      <c r="D944" s="624"/>
      <c r="E944" s="624"/>
      <c r="F944" s="626" t="str">
        <f t="shared" si="28"/>
        <v/>
      </c>
      <c r="G944" s="626" t="str">
        <f t="shared" si="29"/>
        <v/>
      </c>
    </row>
    <row r="945" customHeight="1" spans="1:7">
      <c r="A945" s="622" t="s">
        <v>2070</v>
      </c>
      <c r="B945" s="640" t="s">
        <v>2071</v>
      </c>
      <c r="C945" s="544"/>
      <c r="D945" s="624"/>
      <c r="E945" s="624"/>
      <c r="F945" s="626" t="str">
        <f t="shared" si="28"/>
        <v/>
      </c>
      <c r="G945" s="626" t="str">
        <f t="shared" si="29"/>
        <v/>
      </c>
    </row>
    <row r="946" customHeight="1" spans="1:7">
      <c r="A946" s="622" t="s">
        <v>2072</v>
      </c>
      <c r="B946" s="640" t="s">
        <v>2073</v>
      </c>
      <c r="C946" s="544"/>
      <c r="D946" s="624"/>
      <c r="E946" s="624"/>
      <c r="F946" s="626" t="str">
        <f t="shared" si="28"/>
        <v/>
      </c>
      <c r="G946" s="626" t="str">
        <f t="shared" si="29"/>
        <v/>
      </c>
    </row>
    <row r="947" customHeight="1" spans="1:7">
      <c r="A947" s="622" t="s">
        <v>2074</v>
      </c>
      <c r="B947" s="640" t="s">
        <v>2075</v>
      </c>
      <c r="C947" s="544"/>
      <c r="D947" s="624"/>
      <c r="E947" s="624"/>
      <c r="F947" s="626" t="str">
        <f t="shared" si="28"/>
        <v/>
      </c>
      <c r="G947" s="626" t="str">
        <f t="shared" si="29"/>
        <v/>
      </c>
    </row>
    <row r="948" customHeight="1" spans="1:7">
      <c r="A948" s="622" t="s">
        <v>2076</v>
      </c>
      <c r="B948" s="640" t="s">
        <v>2077</v>
      </c>
      <c r="C948" s="544"/>
      <c r="D948" s="624"/>
      <c r="E948" s="624"/>
      <c r="F948" s="626" t="str">
        <f t="shared" si="28"/>
        <v/>
      </c>
      <c r="G948" s="626" t="str">
        <f t="shared" si="29"/>
        <v/>
      </c>
    </row>
    <row r="949" customHeight="1" spans="1:7">
      <c r="A949" s="622" t="s">
        <v>2078</v>
      </c>
      <c r="B949" s="640" t="s">
        <v>2079</v>
      </c>
      <c r="C949" s="544"/>
      <c r="D949" s="624"/>
      <c r="E949" s="624"/>
      <c r="F949" s="626" t="str">
        <f t="shared" si="28"/>
        <v/>
      </c>
      <c r="G949" s="626" t="str">
        <f t="shared" si="29"/>
        <v/>
      </c>
    </row>
    <row r="950" customHeight="1" spans="1:7">
      <c r="A950" s="622" t="s">
        <v>2080</v>
      </c>
      <c r="B950" s="640" t="s">
        <v>2081</v>
      </c>
      <c r="C950" s="544"/>
      <c r="D950" s="624"/>
      <c r="E950" s="624"/>
      <c r="F950" s="626" t="str">
        <f t="shared" si="28"/>
        <v/>
      </c>
      <c r="G950" s="626" t="str">
        <f t="shared" si="29"/>
        <v/>
      </c>
    </row>
    <row r="951" customHeight="1" spans="1:7">
      <c r="A951" s="622" t="s">
        <v>2082</v>
      </c>
      <c r="B951" s="640" t="s">
        <v>2083</v>
      </c>
      <c r="C951" s="544"/>
      <c r="D951" s="624"/>
      <c r="E951" s="624"/>
      <c r="F951" s="626" t="str">
        <f t="shared" si="28"/>
        <v/>
      </c>
      <c r="G951" s="626" t="str">
        <f t="shared" si="29"/>
        <v/>
      </c>
    </row>
    <row r="952" customHeight="1" spans="1:7">
      <c r="A952" s="622" t="s">
        <v>2084</v>
      </c>
      <c r="B952" s="640" t="s">
        <v>2085</v>
      </c>
      <c r="C952" s="544"/>
      <c r="D952" s="624"/>
      <c r="E952" s="624"/>
      <c r="F952" s="626" t="str">
        <f t="shared" si="28"/>
        <v/>
      </c>
      <c r="G952" s="626" t="str">
        <f t="shared" si="29"/>
        <v/>
      </c>
    </row>
    <row r="953" customHeight="1" spans="1:7">
      <c r="A953" s="622" t="s">
        <v>2086</v>
      </c>
      <c r="B953" s="640" t="s">
        <v>2087</v>
      </c>
      <c r="C953" s="544"/>
      <c r="D953" s="624"/>
      <c r="E953" s="624"/>
      <c r="F953" s="626" t="str">
        <f t="shared" si="28"/>
        <v/>
      </c>
      <c r="G953" s="626" t="str">
        <f t="shared" si="29"/>
        <v/>
      </c>
    </row>
    <row r="954" customHeight="1" spans="1:7">
      <c r="A954" s="622" t="s">
        <v>2088</v>
      </c>
      <c r="B954" s="640" t="s">
        <v>2089</v>
      </c>
      <c r="C954" s="544"/>
      <c r="D954" s="624"/>
      <c r="E954" s="624"/>
      <c r="F954" s="626" t="str">
        <f t="shared" si="28"/>
        <v/>
      </c>
      <c r="G954" s="626" t="str">
        <f t="shared" si="29"/>
        <v/>
      </c>
    </row>
    <row r="955" customHeight="1" spans="1:7">
      <c r="A955" s="622" t="s">
        <v>2090</v>
      </c>
      <c r="B955" s="640" t="s">
        <v>2091</v>
      </c>
      <c r="C955" s="544"/>
      <c r="D955" s="624"/>
      <c r="E955" s="624"/>
      <c r="F955" s="626" t="str">
        <f t="shared" si="28"/>
        <v/>
      </c>
      <c r="G955" s="626" t="str">
        <f t="shared" si="29"/>
        <v/>
      </c>
    </row>
    <row r="956" customHeight="1" spans="1:7">
      <c r="A956" s="622" t="s">
        <v>2092</v>
      </c>
      <c r="B956" s="640" t="s">
        <v>2093</v>
      </c>
      <c r="C956" s="544"/>
      <c r="D956" s="624"/>
      <c r="E956" s="624"/>
      <c r="F956" s="626" t="str">
        <f t="shared" si="28"/>
        <v/>
      </c>
      <c r="G956" s="626" t="str">
        <f t="shared" si="29"/>
        <v/>
      </c>
    </row>
    <row r="957" customHeight="1" spans="1:7">
      <c r="A957" s="622" t="s">
        <v>2094</v>
      </c>
      <c r="B957" s="640" t="s">
        <v>2095</v>
      </c>
      <c r="C957" s="544"/>
      <c r="D957" s="624"/>
      <c r="E957" s="624"/>
      <c r="F957" s="626" t="str">
        <f t="shared" si="28"/>
        <v/>
      </c>
      <c r="G957" s="626" t="str">
        <f t="shared" si="29"/>
        <v/>
      </c>
    </row>
    <row r="958" customHeight="1" spans="1:7">
      <c r="A958" s="622" t="s">
        <v>2096</v>
      </c>
      <c r="B958" s="640" t="s">
        <v>2097</v>
      </c>
      <c r="C958" s="544"/>
      <c r="D958" s="624"/>
      <c r="E958" s="624"/>
      <c r="F958" s="626" t="str">
        <f t="shared" si="28"/>
        <v/>
      </c>
      <c r="G958" s="626" t="str">
        <f t="shared" si="29"/>
        <v/>
      </c>
    </row>
    <row r="959" customHeight="1" spans="1:7">
      <c r="A959" s="622" t="s">
        <v>2098</v>
      </c>
      <c r="B959" s="640" t="s">
        <v>2099</v>
      </c>
      <c r="C959" s="544"/>
      <c r="D959" s="624"/>
      <c r="E959" s="624"/>
      <c r="F959" s="626" t="str">
        <f t="shared" si="28"/>
        <v/>
      </c>
      <c r="G959" s="626" t="str">
        <f t="shared" si="29"/>
        <v/>
      </c>
    </row>
    <row r="960" customHeight="1" spans="1:7">
      <c r="A960" s="622" t="s">
        <v>2100</v>
      </c>
      <c r="B960" s="640" t="s">
        <v>445</v>
      </c>
      <c r="C960" s="544"/>
      <c r="D960" s="624"/>
      <c r="E960" s="624"/>
      <c r="F960" s="626" t="str">
        <f t="shared" si="28"/>
        <v/>
      </c>
      <c r="G960" s="626" t="str">
        <f t="shared" si="29"/>
        <v/>
      </c>
    </row>
    <row r="961" customHeight="1" spans="1:7">
      <c r="A961" s="622" t="s">
        <v>448</v>
      </c>
      <c r="B961" s="640" t="s">
        <v>449</v>
      </c>
      <c r="C961" s="544"/>
      <c r="D961" s="624"/>
      <c r="E961" s="624"/>
      <c r="F961" s="626" t="str">
        <f t="shared" si="28"/>
        <v/>
      </c>
      <c r="G961" s="626" t="str">
        <f t="shared" si="29"/>
        <v/>
      </c>
    </row>
    <row r="962" customHeight="1" spans="1:7">
      <c r="A962" s="622" t="s">
        <v>450</v>
      </c>
      <c r="B962" s="640" t="s">
        <v>451</v>
      </c>
      <c r="C962" s="544"/>
      <c r="D962" s="624"/>
      <c r="E962" s="624"/>
      <c r="F962" s="626" t="str">
        <f t="shared" si="28"/>
        <v/>
      </c>
      <c r="G962" s="626" t="str">
        <f t="shared" si="29"/>
        <v/>
      </c>
    </row>
    <row r="963" customHeight="1" spans="1:7">
      <c r="A963" s="622" t="s">
        <v>452</v>
      </c>
      <c r="B963" s="640" t="s">
        <v>453</v>
      </c>
      <c r="C963" s="544"/>
      <c r="D963" s="624"/>
      <c r="E963" s="624"/>
      <c r="F963" s="626" t="str">
        <f t="shared" si="28"/>
        <v/>
      </c>
      <c r="G963" s="626" t="str">
        <f t="shared" si="29"/>
        <v/>
      </c>
    </row>
    <row r="964" customHeight="1" spans="1:7">
      <c r="A964" s="622" t="s">
        <v>454</v>
      </c>
      <c r="B964" s="640" t="s">
        <v>455</v>
      </c>
      <c r="C964" s="544"/>
      <c r="D964" s="624"/>
      <c r="E964" s="624"/>
      <c r="F964" s="626" t="str">
        <f t="shared" si="28"/>
        <v/>
      </c>
      <c r="G964" s="626" t="str">
        <f t="shared" si="29"/>
        <v/>
      </c>
    </row>
    <row r="965" customHeight="1" spans="1:7">
      <c r="A965" s="622" t="s">
        <v>456</v>
      </c>
      <c r="B965" s="640" t="s">
        <v>457</v>
      </c>
      <c r="C965" s="544"/>
      <c r="D965" s="624"/>
      <c r="E965" s="624"/>
      <c r="F965" s="626" t="str">
        <f t="shared" si="28"/>
        <v/>
      </c>
      <c r="G965" s="626" t="str">
        <f t="shared" si="29"/>
        <v/>
      </c>
    </row>
    <row r="966" customHeight="1" spans="1:7">
      <c r="A966" s="622" t="s">
        <v>458</v>
      </c>
      <c r="B966" s="640" t="s">
        <v>383</v>
      </c>
      <c r="C966" s="544"/>
      <c r="D966" s="624"/>
      <c r="E966" s="624"/>
      <c r="F966" s="626" t="str">
        <f t="shared" ref="F966:F1029" si="30">IFERROR($E966/C966,"")</f>
        <v/>
      </c>
      <c r="G966" s="626" t="str">
        <f t="shared" ref="G966:G1029" si="31">IFERROR($E966/D966,"")</f>
        <v/>
      </c>
    </row>
    <row r="967" customHeight="1" spans="1:7">
      <c r="A967" s="622" t="s">
        <v>459</v>
      </c>
      <c r="B967" s="640" t="s">
        <v>460</v>
      </c>
      <c r="C967" s="544"/>
      <c r="D967" s="624"/>
      <c r="E967" s="624"/>
      <c r="F967" s="626" t="str">
        <f t="shared" si="30"/>
        <v/>
      </c>
      <c r="G967" s="626" t="str">
        <f t="shared" si="31"/>
        <v/>
      </c>
    </row>
    <row r="968" customHeight="1" spans="1:7">
      <c r="A968" s="622" t="s">
        <v>461</v>
      </c>
      <c r="B968" s="640" t="s">
        <v>462</v>
      </c>
      <c r="C968" s="544"/>
      <c r="D968" s="624"/>
      <c r="E968" s="624"/>
      <c r="F968" s="626" t="str">
        <f t="shared" si="30"/>
        <v/>
      </c>
      <c r="G968" s="626" t="str">
        <f t="shared" si="31"/>
        <v/>
      </c>
    </row>
    <row r="969" customHeight="1" spans="1:7">
      <c r="A969" s="622" t="s">
        <v>463</v>
      </c>
      <c r="B969" s="640" t="s">
        <v>464</v>
      </c>
      <c r="C969" s="544"/>
      <c r="D969" s="624"/>
      <c r="E969" s="624"/>
      <c r="F969" s="626" t="str">
        <f t="shared" si="30"/>
        <v/>
      </c>
      <c r="G969" s="626" t="str">
        <f t="shared" si="31"/>
        <v/>
      </c>
    </row>
    <row r="970" customHeight="1" spans="1:7">
      <c r="A970" s="622" t="s">
        <v>2101</v>
      </c>
      <c r="B970" s="640" t="s">
        <v>524</v>
      </c>
      <c r="C970" s="544">
        <v>806</v>
      </c>
      <c r="D970" s="624">
        <v>1079</v>
      </c>
      <c r="E970" s="624">
        <v>1087</v>
      </c>
      <c r="F970" s="626">
        <f t="shared" si="30"/>
        <v>1.34863523573201</v>
      </c>
      <c r="G970" s="626">
        <f t="shared" si="31"/>
        <v>1.00741427247451</v>
      </c>
    </row>
    <row r="971" customHeight="1" spans="1:7">
      <c r="A971" s="622" t="s">
        <v>2102</v>
      </c>
      <c r="B971" s="640" t="s">
        <v>526</v>
      </c>
      <c r="C971" s="544"/>
      <c r="D971" s="624"/>
      <c r="E971" s="624"/>
      <c r="F971" s="626" t="str">
        <f t="shared" si="30"/>
        <v/>
      </c>
      <c r="G971" s="626" t="str">
        <f t="shared" si="31"/>
        <v/>
      </c>
    </row>
    <row r="972" customHeight="1" spans="1:7">
      <c r="A972" s="622" t="s">
        <v>2103</v>
      </c>
      <c r="B972" s="640" t="s">
        <v>528</v>
      </c>
      <c r="C972" s="544"/>
      <c r="D972" s="624"/>
      <c r="E972" s="624"/>
      <c r="F972" s="626" t="str">
        <f t="shared" si="30"/>
        <v/>
      </c>
      <c r="G972" s="626" t="str">
        <f t="shared" si="31"/>
        <v/>
      </c>
    </row>
    <row r="973" customHeight="1" spans="1:7">
      <c r="A973" s="622" t="s">
        <v>2104</v>
      </c>
      <c r="B973" s="640" t="s">
        <v>2105</v>
      </c>
      <c r="C973" s="544">
        <v>300</v>
      </c>
      <c r="D973" s="624">
        <v>15</v>
      </c>
      <c r="E973" s="624">
        <v>200</v>
      </c>
      <c r="F973" s="626">
        <f t="shared" si="30"/>
        <v>0.666666666666667</v>
      </c>
      <c r="G973" s="626">
        <f t="shared" si="31"/>
        <v>13.3333333333333</v>
      </c>
    </row>
    <row r="974" customHeight="1" spans="1:7">
      <c r="A974" s="622" t="s">
        <v>2106</v>
      </c>
      <c r="B974" s="640" t="s">
        <v>2107</v>
      </c>
      <c r="C974" s="544"/>
      <c r="D974" s="624">
        <v>1459</v>
      </c>
      <c r="E974" s="624">
        <v>1373</v>
      </c>
      <c r="F974" s="626" t="str">
        <f t="shared" si="30"/>
        <v/>
      </c>
      <c r="G974" s="626">
        <f t="shared" si="31"/>
        <v>0.941055517477724</v>
      </c>
    </row>
    <row r="975" customHeight="1" spans="1:7">
      <c r="A975" s="622" t="s">
        <v>2108</v>
      </c>
      <c r="B975" s="640" t="s">
        <v>2109</v>
      </c>
      <c r="C975" s="544"/>
      <c r="D975" s="624"/>
      <c r="E975" s="624"/>
      <c r="F975" s="626" t="str">
        <f t="shared" si="30"/>
        <v/>
      </c>
      <c r="G975" s="626" t="str">
        <f t="shared" si="31"/>
        <v/>
      </c>
    </row>
    <row r="976" customHeight="1" spans="1:7">
      <c r="A976" s="622" t="s">
        <v>2110</v>
      </c>
      <c r="B976" s="640" t="s">
        <v>2111</v>
      </c>
      <c r="C976" s="544"/>
      <c r="D976" s="624"/>
      <c r="E976" s="624"/>
      <c r="F976" s="626" t="str">
        <f t="shared" si="30"/>
        <v/>
      </c>
      <c r="G976" s="626" t="str">
        <f t="shared" si="31"/>
        <v/>
      </c>
    </row>
    <row r="977" customHeight="1" spans="1:7">
      <c r="A977" s="622" t="s">
        <v>2112</v>
      </c>
      <c r="B977" s="640" t="s">
        <v>2113</v>
      </c>
      <c r="C977" s="544"/>
      <c r="D977" s="624">
        <v>123</v>
      </c>
      <c r="E977" s="624">
        <v>629</v>
      </c>
      <c r="F977" s="626" t="str">
        <f t="shared" si="30"/>
        <v/>
      </c>
      <c r="G977" s="626">
        <f t="shared" si="31"/>
        <v>5.11382113821138</v>
      </c>
    </row>
    <row r="978" customHeight="1" spans="1:7">
      <c r="A978" s="622" t="s">
        <v>2114</v>
      </c>
      <c r="B978" s="640" t="s">
        <v>2115</v>
      </c>
      <c r="C978" s="544"/>
      <c r="D978" s="624"/>
      <c r="E978" s="624"/>
      <c r="F978" s="626" t="str">
        <f t="shared" si="30"/>
        <v/>
      </c>
      <c r="G978" s="626" t="str">
        <f t="shared" si="31"/>
        <v/>
      </c>
    </row>
    <row r="979" customHeight="1" spans="1:7">
      <c r="A979" s="622" t="s">
        <v>2116</v>
      </c>
      <c r="B979" s="640" t="s">
        <v>2117</v>
      </c>
      <c r="C979" s="544"/>
      <c r="D979" s="624"/>
      <c r="E979" s="624"/>
      <c r="F979" s="626" t="str">
        <f t="shared" si="30"/>
        <v/>
      </c>
      <c r="G979" s="626" t="str">
        <f t="shared" si="31"/>
        <v/>
      </c>
    </row>
    <row r="980" customHeight="1" spans="1:7">
      <c r="A980" s="622" t="s">
        <v>2118</v>
      </c>
      <c r="B980" s="640" t="s">
        <v>2119</v>
      </c>
      <c r="C980" s="544"/>
      <c r="D980" s="624"/>
      <c r="E980" s="624">
        <v>50</v>
      </c>
      <c r="F980" s="626" t="str">
        <f t="shared" si="30"/>
        <v/>
      </c>
      <c r="G980" s="626" t="str">
        <f t="shared" si="31"/>
        <v/>
      </c>
    </row>
    <row r="981" customHeight="1" spans="1:7">
      <c r="A981" s="622" t="s">
        <v>2120</v>
      </c>
      <c r="B981" s="640" t="s">
        <v>2121</v>
      </c>
      <c r="C981" s="544"/>
      <c r="D981" s="624"/>
      <c r="E981" s="624"/>
      <c r="F981" s="626" t="str">
        <f t="shared" si="30"/>
        <v/>
      </c>
      <c r="G981" s="626" t="str">
        <f t="shared" si="31"/>
        <v/>
      </c>
    </row>
    <row r="982" customHeight="1" spans="1:7">
      <c r="A982" s="622" t="s">
        <v>2122</v>
      </c>
      <c r="B982" s="640" t="s">
        <v>2123</v>
      </c>
      <c r="C982" s="544"/>
      <c r="D982" s="624"/>
      <c r="E982" s="624"/>
      <c r="F982" s="626" t="str">
        <f t="shared" si="30"/>
        <v/>
      </c>
      <c r="G982" s="626" t="str">
        <f t="shared" si="31"/>
        <v/>
      </c>
    </row>
    <row r="983" customHeight="1" spans="1:7">
      <c r="A983" s="622" t="s">
        <v>2124</v>
      </c>
      <c r="B983" s="640" t="s">
        <v>2125</v>
      </c>
      <c r="C983" s="544"/>
      <c r="D983" s="624"/>
      <c r="E983" s="624"/>
      <c r="F983" s="626" t="str">
        <f t="shared" si="30"/>
        <v/>
      </c>
      <c r="G983" s="626" t="str">
        <f t="shared" si="31"/>
        <v/>
      </c>
    </row>
    <row r="984" customHeight="1" spans="1:7">
      <c r="A984" s="622" t="s">
        <v>2126</v>
      </c>
      <c r="B984" s="640" t="s">
        <v>2127</v>
      </c>
      <c r="C984" s="544"/>
      <c r="D984" s="624"/>
      <c r="E984" s="624"/>
      <c r="F984" s="626" t="str">
        <f t="shared" si="30"/>
        <v/>
      </c>
      <c r="G984" s="626" t="str">
        <f t="shared" si="31"/>
        <v/>
      </c>
    </row>
    <row r="985" customHeight="1" spans="1:7">
      <c r="A985" s="622" t="s">
        <v>2128</v>
      </c>
      <c r="B985" s="640" t="s">
        <v>2129</v>
      </c>
      <c r="C985" s="544"/>
      <c r="D985" s="624"/>
      <c r="E985" s="624"/>
      <c r="F985" s="626" t="str">
        <f t="shared" si="30"/>
        <v/>
      </c>
      <c r="G985" s="626" t="str">
        <f t="shared" si="31"/>
        <v/>
      </c>
    </row>
    <row r="986" customHeight="1" spans="1:7">
      <c r="A986" s="622" t="s">
        <v>2130</v>
      </c>
      <c r="B986" s="640" t="s">
        <v>2131</v>
      </c>
      <c r="C986" s="544"/>
      <c r="D986" s="624"/>
      <c r="E986" s="624"/>
      <c r="F986" s="626" t="str">
        <f t="shared" si="30"/>
        <v/>
      </c>
      <c r="G986" s="626" t="str">
        <f t="shared" si="31"/>
        <v/>
      </c>
    </row>
    <row r="987" customHeight="1" spans="1:7">
      <c r="A987" s="622" t="s">
        <v>2132</v>
      </c>
      <c r="B987" s="640" t="s">
        <v>2133</v>
      </c>
      <c r="C987" s="544"/>
      <c r="D987" s="624"/>
      <c r="E987" s="624"/>
      <c r="F987" s="626" t="str">
        <f t="shared" si="30"/>
        <v/>
      </c>
      <c r="G987" s="626" t="str">
        <f t="shared" si="31"/>
        <v/>
      </c>
    </row>
    <row r="988" customHeight="1" spans="1:7">
      <c r="A988" s="622" t="s">
        <v>2134</v>
      </c>
      <c r="B988" s="640" t="s">
        <v>2135</v>
      </c>
      <c r="C988" s="544"/>
      <c r="D988" s="624"/>
      <c r="E988" s="624"/>
      <c r="F988" s="626" t="str">
        <f t="shared" si="30"/>
        <v/>
      </c>
      <c r="G988" s="626" t="str">
        <f t="shared" si="31"/>
        <v/>
      </c>
    </row>
    <row r="989" customHeight="1" spans="1:7">
      <c r="A989" s="622" t="s">
        <v>2136</v>
      </c>
      <c r="B989" s="640" t="s">
        <v>2137</v>
      </c>
      <c r="C989" s="544"/>
      <c r="D989" s="624"/>
      <c r="E989" s="624"/>
      <c r="F989" s="626" t="str">
        <f t="shared" si="30"/>
        <v/>
      </c>
      <c r="G989" s="626" t="str">
        <f t="shared" si="31"/>
        <v/>
      </c>
    </row>
    <row r="990" customHeight="1" spans="1:7">
      <c r="A990" s="622" t="s">
        <v>2138</v>
      </c>
      <c r="B990" s="640" t="s">
        <v>2139</v>
      </c>
      <c r="C990" s="544"/>
      <c r="D990" s="624"/>
      <c r="E990" s="624"/>
      <c r="F990" s="626" t="str">
        <f t="shared" si="30"/>
        <v/>
      </c>
      <c r="G990" s="626" t="str">
        <f t="shared" si="31"/>
        <v/>
      </c>
    </row>
    <row r="991" customHeight="1" spans="1:7">
      <c r="A991" s="622" t="s">
        <v>2140</v>
      </c>
      <c r="B991" s="640" t="s">
        <v>2141</v>
      </c>
      <c r="C991" s="544"/>
      <c r="D991" s="624"/>
      <c r="E991" s="624"/>
      <c r="F991" s="626" t="str">
        <f t="shared" si="30"/>
        <v/>
      </c>
      <c r="G991" s="626" t="str">
        <f t="shared" si="31"/>
        <v/>
      </c>
    </row>
    <row r="992" customHeight="1" spans="1:7">
      <c r="A992" s="622" t="s">
        <v>2142</v>
      </c>
      <c r="B992" s="640" t="s">
        <v>2143</v>
      </c>
      <c r="C992" s="544"/>
      <c r="D992" s="624"/>
      <c r="E992" s="624"/>
      <c r="F992" s="626" t="str">
        <f t="shared" si="30"/>
        <v/>
      </c>
      <c r="G992" s="626" t="str">
        <f t="shared" si="31"/>
        <v/>
      </c>
    </row>
    <row r="993" customHeight="1" spans="1:7">
      <c r="A993" s="622" t="s">
        <v>2144</v>
      </c>
      <c r="B993" s="640" t="s">
        <v>2145</v>
      </c>
      <c r="C993" s="544"/>
      <c r="D993" s="624"/>
      <c r="E993" s="624"/>
      <c r="F993" s="626" t="str">
        <f t="shared" si="30"/>
        <v/>
      </c>
      <c r="G993" s="626" t="str">
        <f t="shared" si="31"/>
        <v/>
      </c>
    </row>
    <row r="994" customHeight="1" spans="1:7">
      <c r="A994" s="622" t="s">
        <v>2146</v>
      </c>
      <c r="B994" s="640" t="s">
        <v>542</v>
      </c>
      <c r="C994" s="544"/>
      <c r="D994" s="624"/>
      <c r="E994" s="624"/>
      <c r="F994" s="626" t="str">
        <f t="shared" si="30"/>
        <v/>
      </c>
      <c r="G994" s="626" t="str">
        <f t="shared" si="31"/>
        <v/>
      </c>
    </row>
    <row r="995" customHeight="1" spans="1:7">
      <c r="A995" s="622" t="s">
        <v>2147</v>
      </c>
      <c r="B995" s="640" t="s">
        <v>2148</v>
      </c>
      <c r="C995" s="544">
        <v>1150</v>
      </c>
      <c r="D995" s="624">
        <v>1964</v>
      </c>
      <c r="E995" s="624">
        <v>400</v>
      </c>
      <c r="F995" s="626">
        <f t="shared" si="30"/>
        <v>0.347826086956522</v>
      </c>
      <c r="G995" s="626">
        <f t="shared" si="31"/>
        <v>0.203665987780041</v>
      </c>
    </row>
    <row r="996" customHeight="1" spans="1:7">
      <c r="A996" s="622" t="s">
        <v>2149</v>
      </c>
      <c r="B996" s="640" t="s">
        <v>524</v>
      </c>
      <c r="C996" s="544"/>
      <c r="D996" s="624"/>
      <c r="E996" s="624"/>
      <c r="F996" s="626" t="str">
        <f t="shared" si="30"/>
        <v/>
      </c>
      <c r="G996" s="626" t="str">
        <f t="shared" si="31"/>
        <v/>
      </c>
    </row>
    <row r="997" customHeight="1" spans="1:7">
      <c r="A997" s="622" t="s">
        <v>2150</v>
      </c>
      <c r="B997" s="640" t="s">
        <v>526</v>
      </c>
      <c r="C997" s="544"/>
      <c r="D997" s="624"/>
      <c r="E997" s="624"/>
      <c r="F997" s="626" t="str">
        <f t="shared" si="30"/>
        <v/>
      </c>
      <c r="G997" s="626" t="str">
        <f t="shared" si="31"/>
        <v/>
      </c>
    </row>
    <row r="998" customHeight="1" spans="1:7">
      <c r="A998" s="622" t="s">
        <v>2151</v>
      </c>
      <c r="B998" s="640" t="s">
        <v>528</v>
      </c>
      <c r="C998" s="544"/>
      <c r="D998" s="624"/>
      <c r="E998" s="624"/>
      <c r="F998" s="626" t="str">
        <f t="shared" si="30"/>
        <v/>
      </c>
      <c r="G998" s="626" t="str">
        <f t="shared" si="31"/>
        <v/>
      </c>
    </row>
    <row r="999" customHeight="1" spans="1:7">
      <c r="A999" s="622" t="s">
        <v>2152</v>
      </c>
      <c r="B999" s="640" t="s">
        <v>2153</v>
      </c>
      <c r="C999" s="544"/>
      <c r="D999" s="624"/>
      <c r="E999" s="624"/>
      <c r="F999" s="626" t="str">
        <f t="shared" si="30"/>
        <v/>
      </c>
      <c r="G999" s="626" t="str">
        <f t="shared" si="31"/>
        <v/>
      </c>
    </row>
    <row r="1000" customHeight="1" spans="1:7">
      <c r="A1000" s="622" t="s">
        <v>2154</v>
      </c>
      <c r="B1000" s="640" t="s">
        <v>2155</v>
      </c>
      <c r="C1000" s="544"/>
      <c r="D1000" s="624"/>
      <c r="E1000" s="624"/>
      <c r="F1000" s="626" t="str">
        <f t="shared" si="30"/>
        <v/>
      </c>
      <c r="G1000" s="626" t="str">
        <f t="shared" si="31"/>
        <v/>
      </c>
    </row>
    <row r="1001" customHeight="1" spans="1:7">
      <c r="A1001" s="622" t="s">
        <v>2156</v>
      </c>
      <c r="B1001" s="640" t="s">
        <v>2157</v>
      </c>
      <c r="C1001" s="544"/>
      <c r="D1001" s="624"/>
      <c r="E1001" s="624"/>
      <c r="F1001" s="626" t="str">
        <f t="shared" si="30"/>
        <v/>
      </c>
      <c r="G1001" s="626" t="str">
        <f t="shared" si="31"/>
        <v/>
      </c>
    </row>
    <row r="1002" customHeight="1" spans="1:7">
      <c r="A1002" s="622" t="s">
        <v>2158</v>
      </c>
      <c r="B1002" s="640" t="s">
        <v>2159</v>
      </c>
      <c r="C1002" s="544"/>
      <c r="D1002" s="624"/>
      <c r="E1002" s="624"/>
      <c r="F1002" s="626" t="str">
        <f t="shared" si="30"/>
        <v/>
      </c>
      <c r="G1002" s="626" t="str">
        <f t="shared" si="31"/>
        <v/>
      </c>
    </row>
    <row r="1003" customHeight="1" spans="1:7">
      <c r="A1003" s="622" t="s">
        <v>2160</v>
      </c>
      <c r="B1003" s="640" t="s">
        <v>2161</v>
      </c>
      <c r="C1003" s="544"/>
      <c r="D1003" s="624"/>
      <c r="E1003" s="624"/>
      <c r="F1003" s="626" t="str">
        <f t="shared" si="30"/>
        <v/>
      </c>
      <c r="G1003" s="626" t="str">
        <f t="shared" si="31"/>
        <v/>
      </c>
    </row>
    <row r="1004" customHeight="1" spans="1:7">
      <c r="A1004" s="622" t="s">
        <v>2162</v>
      </c>
      <c r="B1004" s="640" t="s">
        <v>2163</v>
      </c>
      <c r="C1004" s="544"/>
      <c r="D1004" s="624"/>
      <c r="E1004" s="624"/>
      <c r="F1004" s="626" t="str">
        <f t="shared" si="30"/>
        <v/>
      </c>
      <c r="G1004" s="626" t="str">
        <f t="shared" si="31"/>
        <v/>
      </c>
    </row>
    <row r="1005" customHeight="1" spans="1:7">
      <c r="A1005" s="622" t="s">
        <v>2164</v>
      </c>
      <c r="B1005" s="640" t="s">
        <v>2165</v>
      </c>
      <c r="C1005" s="544"/>
      <c r="D1005" s="624"/>
      <c r="E1005" s="624"/>
      <c r="F1005" s="626" t="str">
        <f t="shared" si="30"/>
        <v/>
      </c>
      <c r="G1005" s="626" t="str">
        <f t="shared" si="31"/>
        <v/>
      </c>
    </row>
    <row r="1006" customHeight="1" spans="1:7">
      <c r="A1006" s="622" t="s">
        <v>2166</v>
      </c>
      <c r="B1006" s="640" t="s">
        <v>2167</v>
      </c>
      <c r="C1006" s="544"/>
      <c r="D1006" s="624"/>
      <c r="E1006" s="624"/>
      <c r="F1006" s="626" t="str">
        <f t="shared" si="30"/>
        <v/>
      </c>
      <c r="G1006" s="626" t="str">
        <f t="shared" si="31"/>
        <v/>
      </c>
    </row>
    <row r="1007" customHeight="1" spans="1:7">
      <c r="A1007" s="622" t="s">
        <v>2168</v>
      </c>
      <c r="B1007" s="640" t="s">
        <v>2169</v>
      </c>
      <c r="C1007" s="544"/>
      <c r="D1007" s="624"/>
      <c r="E1007" s="624"/>
      <c r="F1007" s="626" t="str">
        <f t="shared" si="30"/>
        <v/>
      </c>
      <c r="G1007" s="626" t="str">
        <f t="shared" si="31"/>
        <v/>
      </c>
    </row>
    <row r="1008" customHeight="1" spans="1:7">
      <c r="A1008" s="622" t="s">
        <v>2170</v>
      </c>
      <c r="B1008" s="640" t="s">
        <v>2171</v>
      </c>
      <c r="C1008" s="544"/>
      <c r="D1008" s="624"/>
      <c r="E1008" s="624"/>
      <c r="F1008" s="626" t="str">
        <f t="shared" si="30"/>
        <v/>
      </c>
      <c r="G1008" s="626" t="str">
        <f t="shared" si="31"/>
        <v/>
      </c>
    </row>
    <row r="1009" customHeight="1" spans="1:7">
      <c r="A1009" s="622" t="s">
        <v>2172</v>
      </c>
      <c r="B1009" s="640" t="s">
        <v>2173</v>
      </c>
      <c r="C1009" s="544"/>
      <c r="D1009" s="624">
        <v>25</v>
      </c>
      <c r="E1009" s="624">
        <v>20</v>
      </c>
      <c r="F1009" s="626" t="str">
        <f t="shared" si="30"/>
        <v/>
      </c>
      <c r="G1009" s="626">
        <f t="shared" si="31"/>
        <v>0.8</v>
      </c>
    </row>
    <row r="1010" customHeight="1" spans="1:7">
      <c r="A1010" s="622" t="s">
        <v>2174</v>
      </c>
      <c r="B1010" s="640" t="s">
        <v>472</v>
      </c>
      <c r="C1010" s="544">
        <v>10</v>
      </c>
      <c r="D1010" s="624"/>
      <c r="E1010" s="624"/>
      <c r="F1010" s="626">
        <f t="shared" si="30"/>
        <v>0</v>
      </c>
      <c r="G1010" s="626" t="str">
        <f t="shared" si="31"/>
        <v/>
      </c>
    </row>
    <row r="1011" customHeight="1" spans="1:7">
      <c r="A1011" s="622" t="s">
        <v>2175</v>
      </c>
      <c r="B1011" s="640" t="s">
        <v>2176</v>
      </c>
      <c r="C1011" s="544"/>
      <c r="D1011" s="624"/>
      <c r="E1011" s="624"/>
      <c r="F1011" s="626" t="str">
        <f t="shared" si="30"/>
        <v/>
      </c>
      <c r="G1011" s="626" t="str">
        <f t="shared" si="31"/>
        <v/>
      </c>
    </row>
    <row r="1012" customHeight="1" spans="1:7">
      <c r="A1012" s="622" t="s">
        <v>2177</v>
      </c>
      <c r="B1012" s="640" t="s">
        <v>2178</v>
      </c>
      <c r="C1012" s="544"/>
      <c r="D1012" s="624"/>
      <c r="E1012" s="624"/>
      <c r="F1012" s="626" t="str">
        <f t="shared" si="30"/>
        <v/>
      </c>
      <c r="G1012" s="626" t="str">
        <f t="shared" si="31"/>
        <v/>
      </c>
    </row>
    <row r="1013" customHeight="1" spans="1:7">
      <c r="A1013" s="622" t="s">
        <v>2179</v>
      </c>
      <c r="B1013" s="640" t="s">
        <v>2180</v>
      </c>
      <c r="C1013" s="544"/>
      <c r="D1013" s="624">
        <v>1534</v>
      </c>
      <c r="E1013" s="624">
        <v>2440</v>
      </c>
      <c r="F1013" s="626" t="str">
        <f t="shared" si="30"/>
        <v/>
      </c>
      <c r="G1013" s="626">
        <f t="shared" si="31"/>
        <v>1.59061277705346</v>
      </c>
    </row>
    <row r="1014" customHeight="1" spans="1:7">
      <c r="A1014" s="622" t="s">
        <v>2181</v>
      </c>
      <c r="B1014" s="640" t="s">
        <v>2182</v>
      </c>
      <c r="C1014" s="544"/>
      <c r="D1014" s="624"/>
      <c r="E1014" s="624"/>
      <c r="F1014" s="626" t="str">
        <f t="shared" si="30"/>
        <v/>
      </c>
      <c r="G1014" s="626" t="str">
        <f t="shared" si="31"/>
        <v/>
      </c>
    </row>
    <row r="1015" customHeight="1" spans="1:7">
      <c r="A1015" s="622" t="s">
        <v>2183</v>
      </c>
      <c r="B1015" s="640" t="s">
        <v>2184</v>
      </c>
      <c r="C1015" s="544"/>
      <c r="D1015" s="624">
        <v>330</v>
      </c>
      <c r="E1015" s="624">
        <v>54</v>
      </c>
      <c r="F1015" s="626" t="str">
        <f t="shared" si="30"/>
        <v/>
      </c>
      <c r="G1015" s="626">
        <f t="shared" si="31"/>
        <v>0.163636363636364</v>
      </c>
    </row>
    <row r="1016" customHeight="1" spans="1:7">
      <c r="A1016" s="622" t="s">
        <v>2185</v>
      </c>
      <c r="B1016" s="640" t="s">
        <v>2186</v>
      </c>
      <c r="C1016" s="544"/>
      <c r="D1016" s="624">
        <v>525</v>
      </c>
      <c r="E1016" s="624">
        <v>62</v>
      </c>
      <c r="F1016" s="626" t="str">
        <f t="shared" si="30"/>
        <v/>
      </c>
      <c r="G1016" s="626">
        <f t="shared" si="31"/>
        <v>0.118095238095238</v>
      </c>
    </row>
    <row r="1017" customHeight="1" spans="1:7">
      <c r="A1017" s="622" t="s">
        <v>2187</v>
      </c>
      <c r="B1017" s="640" t="s">
        <v>2188</v>
      </c>
      <c r="C1017" s="544"/>
      <c r="D1017" s="624">
        <v>150</v>
      </c>
      <c r="E1017" s="624">
        <v>81</v>
      </c>
      <c r="F1017" s="626" t="str">
        <f t="shared" si="30"/>
        <v/>
      </c>
      <c r="G1017" s="626">
        <f t="shared" si="31"/>
        <v>0.54</v>
      </c>
    </row>
    <row r="1018" customHeight="1" spans="1:7">
      <c r="A1018" s="622" t="s">
        <v>2189</v>
      </c>
      <c r="B1018" s="640" t="s">
        <v>2190</v>
      </c>
      <c r="C1018" s="544"/>
      <c r="D1018" s="624">
        <v>5004</v>
      </c>
      <c r="E1018" s="624">
        <v>730</v>
      </c>
      <c r="F1018" s="626" t="str">
        <f t="shared" si="30"/>
        <v/>
      </c>
      <c r="G1018" s="626">
        <f t="shared" si="31"/>
        <v>0.145883293365308</v>
      </c>
    </row>
    <row r="1019" customHeight="1" spans="1:7">
      <c r="A1019" s="622" t="s">
        <v>2191</v>
      </c>
      <c r="B1019" s="640" t="s">
        <v>2192</v>
      </c>
      <c r="C1019" s="544"/>
      <c r="D1019" s="624"/>
      <c r="E1019" s="624"/>
      <c r="F1019" s="626" t="str">
        <f t="shared" si="30"/>
        <v/>
      </c>
      <c r="G1019" s="626" t="str">
        <f t="shared" si="31"/>
        <v/>
      </c>
    </row>
    <row r="1020" customHeight="1" spans="1:7">
      <c r="A1020" s="622" t="s">
        <v>2193</v>
      </c>
      <c r="B1020" s="640" t="s">
        <v>2194</v>
      </c>
      <c r="C1020" s="544"/>
      <c r="D1020" s="624">
        <v>1600</v>
      </c>
      <c r="E1020" s="624">
        <v>1031</v>
      </c>
      <c r="F1020" s="626" t="str">
        <f t="shared" si="30"/>
        <v/>
      </c>
      <c r="G1020" s="626">
        <f t="shared" si="31"/>
        <v>0.644375</v>
      </c>
    </row>
    <row r="1021" customHeight="1" spans="1:7">
      <c r="A1021" s="622" t="s">
        <v>2195</v>
      </c>
      <c r="B1021" s="640" t="s">
        <v>2196</v>
      </c>
      <c r="C1021" s="544"/>
      <c r="D1021" s="624"/>
      <c r="E1021" s="624">
        <v>1507</v>
      </c>
      <c r="F1021" s="626" t="str">
        <f t="shared" si="30"/>
        <v/>
      </c>
      <c r="G1021" s="626" t="str">
        <f t="shared" si="31"/>
        <v/>
      </c>
    </row>
    <row r="1022" customHeight="1" spans="1:7">
      <c r="A1022" s="622" t="s">
        <v>2197</v>
      </c>
      <c r="B1022" s="640" t="s">
        <v>2198</v>
      </c>
      <c r="C1022" s="544">
        <v>4520</v>
      </c>
      <c r="D1022" s="624">
        <v>4539</v>
      </c>
      <c r="E1022" s="624">
        <v>5831</v>
      </c>
      <c r="F1022" s="626">
        <f t="shared" si="30"/>
        <v>1.29004424778761</v>
      </c>
      <c r="G1022" s="626">
        <f t="shared" si="31"/>
        <v>1.28464419475655</v>
      </c>
    </row>
    <row r="1023" customHeight="1" spans="1:7">
      <c r="A1023" s="622" t="s">
        <v>2199</v>
      </c>
      <c r="B1023" s="640" t="s">
        <v>2200</v>
      </c>
      <c r="C1023" s="544"/>
      <c r="D1023" s="624"/>
      <c r="E1023" s="624"/>
      <c r="F1023" s="626" t="str">
        <f t="shared" si="30"/>
        <v/>
      </c>
      <c r="G1023" s="626" t="str">
        <f t="shared" si="31"/>
        <v/>
      </c>
    </row>
    <row r="1024" customHeight="1" spans="1:7">
      <c r="A1024" s="622" t="s">
        <v>2201</v>
      </c>
      <c r="B1024" s="640" t="s">
        <v>2202</v>
      </c>
      <c r="C1024" s="544"/>
      <c r="D1024" s="624"/>
      <c r="E1024" s="624"/>
      <c r="F1024" s="626" t="str">
        <f t="shared" si="30"/>
        <v/>
      </c>
      <c r="G1024" s="626" t="str">
        <f t="shared" si="31"/>
        <v/>
      </c>
    </row>
    <row r="1025" customHeight="1" spans="1:7">
      <c r="A1025" s="622" t="s">
        <v>2203</v>
      </c>
      <c r="B1025" s="640" t="s">
        <v>2204</v>
      </c>
      <c r="C1025" s="544"/>
      <c r="D1025" s="624"/>
      <c r="E1025" s="624"/>
      <c r="F1025" s="626" t="str">
        <f t="shared" si="30"/>
        <v/>
      </c>
      <c r="G1025" s="626" t="str">
        <f t="shared" si="31"/>
        <v/>
      </c>
    </row>
    <row r="1026" customHeight="1" spans="1:7">
      <c r="A1026" s="622" t="s">
        <v>2205</v>
      </c>
      <c r="B1026" s="640" t="s">
        <v>2206</v>
      </c>
      <c r="C1026" s="544"/>
      <c r="D1026" s="624"/>
      <c r="E1026" s="624"/>
      <c r="F1026" s="626" t="str">
        <f t="shared" si="30"/>
        <v/>
      </c>
      <c r="G1026" s="626" t="str">
        <f t="shared" si="31"/>
        <v/>
      </c>
    </row>
    <row r="1027" customHeight="1" spans="1:7">
      <c r="A1027" s="622" t="s">
        <v>2207</v>
      </c>
      <c r="B1027" s="640" t="s">
        <v>2208</v>
      </c>
      <c r="C1027" s="544"/>
      <c r="D1027" s="624"/>
      <c r="E1027" s="624"/>
      <c r="F1027" s="626" t="str">
        <f t="shared" si="30"/>
        <v/>
      </c>
      <c r="G1027" s="626" t="str">
        <f t="shared" si="31"/>
        <v/>
      </c>
    </row>
    <row r="1028" customHeight="1" spans="1:7">
      <c r="A1028" s="622" t="s">
        <v>2209</v>
      </c>
      <c r="B1028" s="640" t="s">
        <v>524</v>
      </c>
      <c r="C1028" s="544"/>
      <c r="D1028" s="624">
        <v>4</v>
      </c>
      <c r="E1028" s="624"/>
      <c r="F1028" s="626" t="str">
        <f t="shared" si="30"/>
        <v/>
      </c>
      <c r="G1028" s="626">
        <f t="shared" si="31"/>
        <v>0</v>
      </c>
    </row>
    <row r="1029" customHeight="1" spans="1:7">
      <c r="A1029" s="622" t="s">
        <v>2210</v>
      </c>
      <c r="B1029" s="640" t="s">
        <v>526</v>
      </c>
      <c r="C1029" s="544"/>
      <c r="D1029" s="624"/>
      <c r="E1029" s="624"/>
      <c r="F1029" s="626" t="str">
        <f t="shared" si="30"/>
        <v/>
      </c>
      <c r="G1029" s="626" t="str">
        <f t="shared" si="31"/>
        <v/>
      </c>
    </row>
    <row r="1030" customHeight="1" spans="1:7">
      <c r="A1030" s="622" t="s">
        <v>2211</v>
      </c>
      <c r="B1030" s="640" t="s">
        <v>528</v>
      </c>
      <c r="C1030" s="544"/>
      <c r="D1030" s="624"/>
      <c r="E1030" s="624"/>
      <c r="F1030" s="626" t="str">
        <f t="shared" ref="F1030:F1093" si="32">IFERROR($E1030/C1030,"")</f>
        <v/>
      </c>
      <c r="G1030" s="626" t="str">
        <f t="shared" ref="G1030:G1093" si="33">IFERROR($E1030/D1030,"")</f>
        <v/>
      </c>
    </row>
    <row r="1031" customHeight="1" spans="1:7">
      <c r="A1031" s="622" t="s">
        <v>2212</v>
      </c>
      <c r="B1031" s="640" t="s">
        <v>2213</v>
      </c>
      <c r="C1031" s="544"/>
      <c r="D1031" s="624"/>
      <c r="E1031" s="624"/>
      <c r="F1031" s="626" t="str">
        <f t="shared" si="32"/>
        <v/>
      </c>
      <c r="G1031" s="626" t="str">
        <f t="shared" si="33"/>
        <v/>
      </c>
    </row>
    <row r="1032" customHeight="1" spans="1:7">
      <c r="A1032" s="622" t="s">
        <v>2214</v>
      </c>
      <c r="B1032" s="640" t="s">
        <v>2215</v>
      </c>
      <c r="C1032" s="544"/>
      <c r="D1032" s="624"/>
      <c r="E1032" s="624"/>
      <c r="F1032" s="626" t="str">
        <f t="shared" si="32"/>
        <v/>
      </c>
      <c r="G1032" s="626" t="str">
        <f t="shared" si="33"/>
        <v/>
      </c>
    </row>
    <row r="1033" customHeight="1" spans="1:7">
      <c r="A1033" s="622" t="s">
        <v>2216</v>
      </c>
      <c r="B1033" s="640" t="s">
        <v>2217</v>
      </c>
      <c r="C1033" s="544"/>
      <c r="D1033" s="624"/>
      <c r="E1033" s="624"/>
      <c r="F1033" s="626" t="str">
        <f t="shared" si="32"/>
        <v/>
      </c>
      <c r="G1033" s="626" t="str">
        <f t="shared" si="33"/>
        <v/>
      </c>
    </row>
    <row r="1034" customHeight="1" spans="1:7">
      <c r="A1034" s="622" t="s">
        <v>2218</v>
      </c>
      <c r="B1034" s="640" t="s">
        <v>2219</v>
      </c>
      <c r="C1034" s="544"/>
      <c r="D1034" s="624"/>
      <c r="E1034" s="624"/>
      <c r="F1034" s="626" t="str">
        <f t="shared" si="32"/>
        <v/>
      </c>
      <c r="G1034" s="626" t="str">
        <f t="shared" si="33"/>
        <v/>
      </c>
    </row>
    <row r="1035" customHeight="1" spans="1:7">
      <c r="A1035" s="622" t="s">
        <v>2220</v>
      </c>
      <c r="B1035" s="640" t="s">
        <v>2221</v>
      </c>
      <c r="C1035" s="544"/>
      <c r="D1035" s="624"/>
      <c r="E1035" s="624"/>
      <c r="F1035" s="626" t="str">
        <f t="shared" si="32"/>
        <v/>
      </c>
      <c r="G1035" s="626" t="str">
        <f t="shared" si="33"/>
        <v/>
      </c>
    </row>
    <row r="1036" customHeight="1" spans="1:7">
      <c r="A1036" s="622" t="s">
        <v>2222</v>
      </c>
      <c r="B1036" s="640" t="s">
        <v>2223</v>
      </c>
      <c r="C1036" s="544"/>
      <c r="D1036" s="624"/>
      <c r="E1036" s="624"/>
      <c r="F1036" s="626" t="str">
        <f t="shared" si="32"/>
        <v/>
      </c>
      <c r="G1036" s="626" t="str">
        <f t="shared" si="33"/>
        <v/>
      </c>
    </row>
    <row r="1037" customHeight="1" spans="1:7">
      <c r="A1037" s="622" t="s">
        <v>2224</v>
      </c>
      <c r="B1037" s="640" t="s">
        <v>2225</v>
      </c>
      <c r="C1037" s="544"/>
      <c r="D1037" s="624"/>
      <c r="E1037" s="624"/>
      <c r="F1037" s="626" t="str">
        <f t="shared" si="32"/>
        <v/>
      </c>
      <c r="G1037" s="626" t="str">
        <f t="shared" si="33"/>
        <v/>
      </c>
    </row>
    <row r="1038" customHeight="1" spans="1:7">
      <c r="A1038" s="622" t="s">
        <v>2226</v>
      </c>
      <c r="B1038" s="640" t="s">
        <v>2227</v>
      </c>
      <c r="C1038" s="544"/>
      <c r="D1038" s="624">
        <v>33</v>
      </c>
      <c r="E1038" s="624">
        <v>417</v>
      </c>
      <c r="F1038" s="626" t="str">
        <f t="shared" si="32"/>
        <v/>
      </c>
      <c r="G1038" s="626">
        <f t="shared" si="33"/>
        <v>12.6363636363636</v>
      </c>
    </row>
    <row r="1039" customHeight="1" spans="1:7">
      <c r="A1039" s="622" t="s">
        <v>2228</v>
      </c>
      <c r="B1039" s="640" t="s">
        <v>2229</v>
      </c>
      <c r="C1039" s="544"/>
      <c r="D1039" s="624"/>
      <c r="E1039" s="624"/>
      <c r="F1039" s="626" t="str">
        <f t="shared" si="32"/>
        <v/>
      </c>
      <c r="G1039" s="626" t="str">
        <f t="shared" si="33"/>
        <v/>
      </c>
    </row>
    <row r="1040" customHeight="1" spans="1:7">
      <c r="A1040" s="622" t="s">
        <v>2230</v>
      </c>
      <c r="B1040" s="640" t="s">
        <v>2231</v>
      </c>
      <c r="C1040" s="544"/>
      <c r="D1040" s="624"/>
      <c r="E1040" s="624"/>
      <c r="F1040" s="626" t="str">
        <f t="shared" si="32"/>
        <v/>
      </c>
      <c r="G1040" s="626" t="str">
        <f t="shared" si="33"/>
        <v/>
      </c>
    </row>
    <row r="1041" customHeight="1" spans="1:7">
      <c r="A1041" s="622" t="s">
        <v>2232</v>
      </c>
      <c r="B1041" s="640" t="s">
        <v>2233</v>
      </c>
      <c r="C1041" s="544"/>
      <c r="D1041" s="624"/>
      <c r="E1041" s="624"/>
      <c r="F1041" s="626" t="str">
        <f t="shared" si="32"/>
        <v/>
      </c>
      <c r="G1041" s="626" t="str">
        <f t="shared" si="33"/>
        <v/>
      </c>
    </row>
    <row r="1042" customHeight="1" spans="1:7">
      <c r="A1042" s="622" t="s">
        <v>2234</v>
      </c>
      <c r="B1042" s="640" t="s">
        <v>2235</v>
      </c>
      <c r="C1042" s="544"/>
      <c r="D1042" s="624"/>
      <c r="E1042" s="624"/>
      <c r="F1042" s="626" t="str">
        <f t="shared" si="32"/>
        <v/>
      </c>
      <c r="G1042" s="626" t="str">
        <f t="shared" si="33"/>
        <v/>
      </c>
    </row>
    <row r="1043" customHeight="1" spans="1:7">
      <c r="A1043" s="622" t="s">
        <v>2236</v>
      </c>
      <c r="B1043" s="640" t="s">
        <v>542</v>
      </c>
      <c r="C1043" s="544"/>
      <c r="D1043" s="624"/>
      <c r="E1043" s="624"/>
      <c r="F1043" s="626" t="str">
        <f t="shared" si="32"/>
        <v/>
      </c>
      <c r="G1043" s="626" t="str">
        <f t="shared" si="33"/>
        <v/>
      </c>
    </row>
    <row r="1044" customHeight="1" spans="1:7">
      <c r="A1044" s="622" t="s">
        <v>2237</v>
      </c>
      <c r="B1044" s="640" t="s">
        <v>2238</v>
      </c>
      <c r="C1044" s="544">
        <v>1000</v>
      </c>
      <c r="D1044" s="624">
        <v>876</v>
      </c>
      <c r="E1044" s="624">
        <v>230</v>
      </c>
      <c r="F1044" s="626">
        <f t="shared" si="32"/>
        <v>0.23</v>
      </c>
      <c r="G1044" s="626">
        <f t="shared" si="33"/>
        <v>0.262557077625571</v>
      </c>
    </row>
    <row r="1045" customHeight="1" spans="1:7">
      <c r="A1045" s="622" t="s">
        <v>2239</v>
      </c>
      <c r="B1045" s="640" t="s">
        <v>2240</v>
      </c>
      <c r="C1045" s="544"/>
      <c r="D1045" s="624"/>
      <c r="E1045" s="624"/>
      <c r="F1045" s="626" t="str">
        <f t="shared" si="32"/>
        <v/>
      </c>
      <c r="G1045" s="626" t="str">
        <f t="shared" si="33"/>
        <v/>
      </c>
    </row>
    <row r="1046" customHeight="1" spans="1:7">
      <c r="A1046" s="622" t="s">
        <v>2241</v>
      </c>
      <c r="B1046" s="640" t="s">
        <v>2242</v>
      </c>
      <c r="C1046" s="544"/>
      <c r="D1046" s="624"/>
      <c r="E1046" s="624"/>
      <c r="F1046" s="626" t="str">
        <f t="shared" si="32"/>
        <v/>
      </c>
      <c r="G1046" s="626" t="str">
        <f t="shared" si="33"/>
        <v/>
      </c>
    </row>
    <row r="1047" customHeight="1" spans="1:7">
      <c r="A1047" s="622" t="s">
        <v>2243</v>
      </c>
      <c r="B1047" s="640" t="s">
        <v>2244</v>
      </c>
      <c r="C1047" s="544"/>
      <c r="D1047" s="624"/>
      <c r="E1047" s="624"/>
      <c r="F1047" s="626" t="str">
        <f t="shared" si="32"/>
        <v/>
      </c>
      <c r="G1047" s="626" t="str">
        <f t="shared" si="33"/>
        <v/>
      </c>
    </row>
    <row r="1048" customHeight="1" spans="1:7">
      <c r="A1048" s="622" t="s">
        <v>2245</v>
      </c>
      <c r="B1048" s="640" t="s">
        <v>2246</v>
      </c>
      <c r="C1048" s="544"/>
      <c r="D1048" s="624"/>
      <c r="E1048" s="624"/>
      <c r="F1048" s="626" t="str">
        <f t="shared" si="32"/>
        <v/>
      </c>
      <c r="G1048" s="626" t="str">
        <f t="shared" si="33"/>
        <v/>
      </c>
    </row>
    <row r="1049" customHeight="1" spans="1:7">
      <c r="A1049" s="644" t="s">
        <v>2247</v>
      </c>
      <c r="B1049" s="633" t="s">
        <v>2248</v>
      </c>
      <c r="C1049" s="634"/>
      <c r="D1049" s="634"/>
      <c r="E1049" s="634"/>
      <c r="F1049" s="639" t="str">
        <f t="shared" si="32"/>
        <v/>
      </c>
      <c r="G1049" s="639" t="str">
        <f t="shared" si="33"/>
        <v/>
      </c>
    </row>
    <row r="1050" customHeight="1" spans="1:7">
      <c r="A1050" s="622" t="s">
        <v>2249</v>
      </c>
      <c r="B1050" s="640" t="s">
        <v>2250</v>
      </c>
      <c r="C1050" s="544"/>
      <c r="D1050" s="624"/>
      <c r="E1050" s="624"/>
      <c r="F1050" s="626" t="str">
        <f t="shared" si="32"/>
        <v/>
      </c>
      <c r="G1050" s="626" t="str">
        <f t="shared" si="33"/>
        <v/>
      </c>
    </row>
    <row r="1051" customHeight="1" spans="1:7">
      <c r="A1051" s="622" t="s">
        <v>2251</v>
      </c>
      <c r="B1051" s="640" t="s">
        <v>2252</v>
      </c>
      <c r="C1051" s="544"/>
      <c r="D1051" s="624"/>
      <c r="E1051" s="624"/>
      <c r="F1051" s="626" t="str">
        <f t="shared" si="32"/>
        <v/>
      </c>
      <c r="G1051" s="626" t="str">
        <f t="shared" si="33"/>
        <v/>
      </c>
    </row>
    <row r="1052" customHeight="1" spans="1:7">
      <c r="A1052" s="622" t="s">
        <v>2253</v>
      </c>
      <c r="B1052" s="640" t="s">
        <v>2254</v>
      </c>
      <c r="C1052" s="544"/>
      <c r="D1052" s="624"/>
      <c r="E1052" s="624"/>
      <c r="F1052" s="626" t="str">
        <f t="shared" si="32"/>
        <v/>
      </c>
      <c r="G1052" s="626" t="str">
        <f t="shared" si="33"/>
        <v/>
      </c>
    </row>
    <row r="1053" customHeight="1" spans="1:7">
      <c r="A1053" s="622" t="s">
        <v>2255</v>
      </c>
      <c r="B1053" s="640" t="s">
        <v>2256</v>
      </c>
      <c r="C1053" s="544"/>
      <c r="D1053" s="624"/>
      <c r="E1053" s="624"/>
      <c r="F1053" s="626" t="str">
        <f t="shared" si="32"/>
        <v/>
      </c>
      <c r="G1053" s="626" t="str">
        <f t="shared" si="33"/>
        <v/>
      </c>
    </row>
    <row r="1054" customHeight="1" spans="1:7">
      <c r="A1054" s="622" t="s">
        <v>2257</v>
      </c>
      <c r="B1054" s="640" t="s">
        <v>2258</v>
      </c>
      <c r="C1054" s="544"/>
      <c r="D1054" s="624"/>
      <c r="E1054" s="624"/>
      <c r="F1054" s="626" t="str">
        <f t="shared" si="32"/>
        <v/>
      </c>
      <c r="G1054" s="626" t="str">
        <f t="shared" si="33"/>
        <v/>
      </c>
    </row>
    <row r="1055" customHeight="1" spans="1:7">
      <c r="A1055" s="622" t="s">
        <v>2259</v>
      </c>
      <c r="B1055" s="640" t="s">
        <v>2260</v>
      </c>
      <c r="C1055" s="544"/>
      <c r="D1055" s="624">
        <v>8</v>
      </c>
      <c r="E1055" s="624"/>
      <c r="F1055" s="626" t="str">
        <f t="shared" si="32"/>
        <v/>
      </c>
      <c r="G1055" s="626">
        <f t="shared" si="33"/>
        <v>0</v>
      </c>
    </row>
    <row r="1056" customHeight="1" spans="1:7">
      <c r="A1056" s="622" t="s">
        <v>2261</v>
      </c>
      <c r="B1056" s="640" t="s">
        <v>2262</v>
      </c>
      <c r="C1056" s="544"/>
      <c r="D1056" s="624"/>
      <c r="E1056" s="624"/>
      <c r="F1056" s="626" t="str">
        <f t="shared" si="32"/>
        <v/>
      </c>
      <c r="G1056" s="626" t="str">
        <f t="shared" si="33"/>
        <v/>
      </c>
    </row>
    <row r="1057" customHeight="1" spans="1:7">
      <c r="A1057" s="622" t="s">
        <v>2263</v>
      </c>
      <c r="B1057" s="640" t="s">
        <v>2264</v>
      </c>
      <c r="C1057" s="544"/>
      <c r="D1057" s="624"/>
      <c r="E1057" s="624"/>
      <c r="F1057" s="626" t="str">
        <f t="shared" si="32"/>
        <v/>
      </c>
      <c r="G1057" s="626" t="str">
        <f t="shared" si="33"/>
        <v/>
      </c>
    </row>
    <row r="1058" customHeight="1" spans="1:7">
      <c r="A1058" s="622" t="s">
        <v>2265</v>
      </c>
      <c r="B1058" s="640" t="s">
        <v>2266</v>
      </c>
      <c r="C1058" s="544"/>
      <c r="D1058" s="624"/>
      <c r="E1058" s="624"/>
      <c r="F1058" s="626" t="str">
        <f t="shared" si="32"/>
        <v/>
      </c>
      <c r="G1058" s="626" t="str">
        <f t="shared" si="33"/>
        <v/>
      </c>
    </row>
    <row r="1059" customHeight="1" spans="1:7">
      <c r="A1059" s="622" t="s">
        <v>2267</v>
      </c>
      <c r="B1059" s="640" t="s">
        <v>2268</v>
      </c>
      <c r="C1059" s="544"/>
      <c r="D1059" s="624"/>
      <c r="E1059" s="624"/>
      <c r="F1059" s="626" t="str">
        <f t="shared" si="32"/>
        <v/>
      </c>
      <c r="G1059" s="626" t="str">
        <f t="shared" si="33"/>
        <v/>
      </c>
    </row>
    <row r="1060" customHeight="1" spans="1:7">
      <c r="A1060" s="622" t="s">
        <v>2269</v>
      </c>
      <c r="B1060" s="640" t="s">
        <v>2270</v>
      </c>
      <c r="C1060" s="544"/>
      <c r="D1060" s="624"/>
      <c r="E1060" s="624"/>
      <c r="F1060" s="626" t="str">
        <f t="shared" si="32"/>
        <v/>
      </c>
      <c r="G1060" s="626" t="str">
        <f t="shared" si="33"/>
        <v/>
      </c>
    </row>
    <row r="1061" customHeight="1" spans="1:7">
      <c r="A1061" s="622" t="s">
        <v>2271</v>
      </c>
      <c r="B1061" s="640" t="s">
        <v>2272</v>
      </c>
      <c r="C1061" s="544"/>
      <c r="D1061" s="624"/>
      <c r="E1061" s="624"/>
      <c r="F1061" s="626" t="str">
        <f t="shared" si="32"/>
        <v/>
      </c>
      <c r="G1061" s="626" t="str">
        <f t="shared" si="33"/>
        <v/>
      </c>
    </row>
    <row r="1062" customHeight="1" spans="1:7">
      <c r="A1062" s="622" t="s">
        <v>2273</v>
      </c>
      <c r="B1062" s="640" t="s">
        <v>2274</v>
      </c>
      <c r="C1062" s="544"/>
      <c r="D1062" s="624"/>
      <c r="E1062" s="624"/>
      <c r="F1062" s="626" t="str">
        <f t="shared" si="32"/>
        <v/>
      </c>
      <c r="G1062" s="626" t="str">
        <f t="shared" si="33"/>
        <v/>
      </c>
    </row>
    <row r="1063" customHeight="1" spans="1:7">
      <c r="A1063" s="622" t="s">
        <v>2275</v>
      </c>
      <c r="B1063" s="640" t="s">
        <v>2276</v>
      </c>
      <c r="C1063" s="544"/>
      <c r="D1063" s="624"/>
      <c r="E1063" s="624"/>
      <c r="F1063" s="626" t="str">
        <f t="shared" si="32"/>
        <v/>
      </c>
      <c r="G1063" s="626" t="str">
        <f t="shared" si="33"/>
        <v/>
      </c>
    </row>
    <row r="1064" customHeight="1" spans="1:7">
      <c r="A1064" s="622" t="s">
        <v>2277</v>
      </c>
      <c r="B1064" s="640" t="s">
        <v>2278</v>
      </c>
      <c r="C1064" s="544"/>
      <c r="D1064" s="624"/>
      <c r="E1064" s="624"/>
      <c r="F1064" s="626" t="str">
        <f t="shared" si="32"/>
        <v/>
      </c>
      <c r="G1064" s="626" t="str">
        <f t="shared" si="33"/>
        <v/>
      </c>
    </row>
    <row r="1065" customHeight="1" spans="1:7">
      <c r="A1065" s="622" t="s">
        <v>2279</v>
      </c>
      <c r="B1065" s="640" t="s">
        <v>2280</v>
      </c>
      <c r="C1065" s="544"/>
      <c r="D1065" s="624"/>
      <c r="E1065" s="624"/>
      <c r="F1065" s="626" t="str">
        <f t="shared" si="32"/>
        <v/>
      </c>
      <c r="G1065" s="626" t="str">
        <f t="shared" si="33"/>
        <v/>
      </c>
    </row>
    <row r="1066" customHeight="1" spans="1:7">
      <c r="A1066" s="622" t="s">
        <v>2281</v>
      </c>
      <c r="B1066" s="640" t="s">
        <v>2282</v>
      </c>
      <c r="C1066" s="544"/>
      <c r="D1066" s="624"/>
      <c r="E1066" s="624"/>
      <c r="F1066" s="626" t="str">
        <f t="shared" si="32"/>
        <v/>
      </c>
      <c r="G1066" s="626" t="str">
        <f t="shared" si="33"/>
        <v/>
      </c>
    </row>
    <row r="1067" customHeight="1" spans="1:7">
      <c r="A1067" s="622" t="s">
        <v>2283</v>
      </c>
      <c r="B1067" s="640" t="s">
        <v>2284</v>
      </c>
      <c r="C1067" s="544"/>
      <c r="D1067" s="624"/>
      <c r="E1067" s="624"/>
      <c r="F1067" s="626" t="str">
        <f t="shared" si="32"/>
        <v/>
      </c>
      <c r="G1067" s="626" t="str">
        <f t="shared" si="33"/>
        <v/>
      </c>
    </row>
    <row r="1068" customHeight="1" spans="1:7">
      <c r="A1068" s="622" t="s">
        <v>2285</v>
      </c>
      <c r="B1068" s="640" t="s">
        <v>524</v>
      </c>
      <c r="C1068" s="544">
        <v>418</v>
      </c>
      <c r="D1068" s="624">
        <v>544</v>
      </c>
      <c r="E1068" s="624">
        <v>575</v>
      </c>
      <c r="F1068" s="626">
        <f t="shared" si="32"/>
        <v>1.3755980861244</v>
      </c>
      <c r="G1068" s="626">
        <f t="shared" si="33"/>
        <v>1.05698529411765</v>
      </c>
    </row>
    <row r="1069" customHeight="1" spans="1:7">
      <c r="A1069" s="622" t="s">
        <v>2286</v>
      </c>
      <c r="B1069" s="640" t="s">
        <v>526</v>
      </c>
      <c r="C1069" s="544"/>
      <c r="D1069" s="624"/>
      <c r="E1069" s="624"/>
      <c r="F1069" s="626" t="str">
        <f t="shared" si="32"/>
        <v/>
      </c>
      <c r="G1069" s="626" t="str">
        <f t="shared" si="33"/>
        <v/>
      </c>
    </row>
    <row r="1070" customHeight="1" spans="1:7">
      <c r="A1070" s="622" t="s">
        <v>2287</v>
      </c>
      <c r="B1070" s="640" t="s">
        <v>528</v>
      </c>
      <c r="C1070" s="544"/>
      <c r="D1070" s="624"/>
      <c r="E1070" s="624"/>
      <c r="F1070" s="626" t="str">
        <f t="shared" si="32"/>
        <v/>
      </c>
      <c r="G1070" s="626" t="str">
        <f t="shared" si="33"/>
        <v/>
      </c>
    </row>
    <row r="1071" customHeight="1" spans="1:7">
      <c r="A1071" s="622" t="s">
        <v>2288</v>
      </c>
      <c r="B1071" s="640" t="s">
        <v>2289</v>
      </c>
      <c r="C1071" s="544"/>
      <c r="D1071" s="624"/>
      <c r="E1071" s="624">
        <v>20</v>
      </c>
      <c r="F1071" s="626" t="str">
        <f t="shared" si="32"/>
        <v/>
      </c>
      <c r="G1071" s="626" t="str">
        <f t="shared" si="33"/>
        <v/>
      </c>
    </row>
    <row r="1072" customHeight="1" spans="1:7">
      <c r="A1072" s="622" t="s">
        <v>2290</v>
      </c>
      <c r="B1072" s="640" t="s">
        <v>2291</v>
      </c>
      <c r="C1072" s="544"/>
      <c r="D1072" s="624"/>
      <c r="E1072" s="624"/>
      <c r="F1072" s="626" t="str">
        <f t="shared" si="32"/>
        <v/>
      </c>
      <c r="G1072" s="626" t="str">
        <f t="shared" si="33"/>
        <v/>
      </c>
    </row>
    <row r="1073" customHeight="1" spans="1:7">
      <c r="A1073" s="622" t="s">
        <v>2292</v>
      </c>
      <c r="B1073" s="640" t="s">
        <v>2293</v>
      </c>
      <c r="C1073" s="544">
        <v>50</v>
      </c>
      <c r="D1073" s="624">
        <v>48</v>
      </c>
      <c r="E1073" s="624">
        <v>105</v>
      </c>
      <c r="F1073" s="626">
        <f t="shared" si="32"/>
        <v>2.1</v>
      </c>
      <c r="G1073" s="626">
        <f t="shared" si="33"/>
        <v>2.1875</v>
      </c>
    </row>
    <row r="1074" customHeight="1" spans="1:7">
      <c r="A1074" s="622" t="s">
        <v>2294</v>
      </c>
      <c r="B1074" s="640" t="s">
        <v>2295</v>
      </c>
      <c r="C1074" s="544">
        <v>60</v>
      </c>
      <c r="D1074" s="624">
        <v>60</v>
      </c>
      <c r="E1074" s="624">
        <v>60</v>
      </c>
      <c r="F1074" s="626">
        <f t="shared" si="32"/>
        <v>1</v>
      </c>
      <c r="G1074" s="626">
        <f t="shared" si="33"/>
        <v>1</v>
      </c>
    </row>
    <row r="1075" customHeight="1" spans="1:7">
      <c r="A1075" s="622" t="s">
        <v>2296</v>
      </c>
      <c r="B1075" s="640" t="s">
        <v>2297</v>
      </c>
      <c r="C1075" s="544">
        <v>12</v>
      </c>
      <c r="D1075" s="624"/>
      <c r="E1075" s="624">
        <v>12</v>
      </c>
      <c r="F1075" s="626">
        <f t="shared" si="32"/>
        <v>1</v>
      </c>
      <c r="G1075" s="626" t="str">
        <f t="shared" si="33"/>
        <v/>
      </c>
    </row>
    <row r="1076" customHeight="1" spans="1:7">
      <c r="A1076" s="622" t="s">
        <v>2298</v>
      </c>
      <c r="B1076" s="640" t="s">
        <v>542</v>
      </c>
      <c r="C1076" s="544"/>
      <c r="D1076" s="624"/>
      <c r="E1076" s="624"/>
      <c r="F1076" s="626" t="str">
        <f t="shared" si="32"/>
        <v/>
      </c>
      <c r="G1076" s="626" t="str">
        <f t="shared" si="33"/>
        <v/>
      </c>
    </row>
    <row r="1077" customHeight="1" spans="1:7">
      <c r="A1077" s="622" t="s">
        <v>2299</v>
      </c>
      <c r="B1077" s="640" t="s">
        <v>2300</v>
      </c>
      <c r="C1077" s="544"/>
      <c r="D1077" s="624"/>
      <c r="E1077" s="624">
        <v>1000</v>
      </c>
      <c r="F1077" s="626" t="str">
        <f t="shared" si="32"/>
        <v/>
      </c>
      <c r="G1077" s="626" t="str">
        <f t="shared" si="33"/>
        <v/>
      </c>
    </row>
    <row r="1078" customHeight="1" spans="1:7">
      <c r="A1078" s="622" t="s">
        <v>2301</v>
      </c>
      <c r="B1078" s="640" t="s">
        <v>524</v>
      </c>
      <c r="C1078" s="544">
        <v>500</v>
      </c>
      <c r="D1078" s="624">
        <v>473</v>
      </c>
      <c r="E1078" s="624">
        <v>500</v>
      </c>
      <c r="F1078" s="626">
        <f t="shared" si="32"/>
        <v>1</v>
      </c>
      <c r="G1078" s="626">
        <f t="shared" si="33"/>
        <v>1.05708245243129</v>
      </c>
    </row>
    <row r="1079" customHeight="1" spans="1:7">
      <c r="A1079" s="622" t="s">
        <v>2302</v>
      </c>
      <c r="B1079" s="640" t="s">
        <v>526</v>
      </c>
      <c r="C1079" s="544"/>
      <c r="D1079" s="624"/>
      <c r="E1079" s="624"/>
      <c r="F1079" s="626" t="str">
        <f t="shared" si="32"/>
        <v/>
      </c>
      <c r="G1079" s="626" t="str">
        <f t="shared" si="33"/>
        <v/>
      </c>
    </row>
    <row r="1080" customHeight="1" spans="1:7">
      <c r="A1080" s="622" t="s">
        <v>2303</v>
      </c>
      <c r="B1080" s="640" t="s">
        <v>528</v>
      </c>
      <c r="C1080" s="544"/>
      <c r="D1080" s="624"/>
      <c r="E1080" s="624"/>
      <c r="F1080" s="626" t="str">
        <f t="shared" si="32"/>
        <v/>
      </c>
      <c r="G1080" s="626" t="str">
        <f t="shared" si="33"/>
        <v/>
      </c>
    </row>
    <row r="1081" customHeight="1" spans="1:7">
      <c r="A1081" s="622" t="s">
        <v>2304</v>
      </c>
      <c r="B1081" s="640" t="s">
        <v>2305</v>
      </c>
      <c r="C1081" s="544"/>
      <c r="D1081" s="624">
        <v>65</v>
      </c>
      <c r="E1081" s="624">
        <v>100</v>
      </c>
      <c r="F1081" s="626" t="str">
        <f t="shared" si="32"/>
        <v/>
      </c>
      <c r="G1081" s="626">
        <f t="shared" si="33"/>
        <v>1.53846153846154</v>
      </c>
    </row>
    <row r="1082" customHeight="1" spans="1:7">
      <c r="A1082" s="622" t="s">
        <v>2306</v>
      </c>
      <c r="B1082" s="640" t="s">
        <v>542</v>
      </c>
      <c r="C1082" s="544"/>
      <c r="D1082" s="624"/>
      <c r="E1082" s="624"/>
      <c r="F1082" s="626" t="str">
        <f t="shared" si="32"/>
        <v/>
      </c>
      <c r="G1082" s="626" t="str">
        <f t="shared" si="33"/>
        <v/>
      </c>
    </row>
    <row r="1083" customHeight="1" spans="1:7">
      <c r="A1083" s="622" t="s">
        <v>2307</v>
      </c>
      <c r="B1083" s="640" t="s">
        <v>2308</v>
      </c>
      <c r="C1083" s="544">
        <v>80</v>
      </c>
      <c r="D1083" s="624">
        <v>80</v>
      </c>
      <c r="E1083" s="624">
        <v>180</v>
      </c>
      <c r="F1083" s="626">
        <f t="shared" si="32"/>
        <v>2.25</v>
      </c>
      <c r="G1083" s="626">
        <f t="shared" si="33"/>
        <v>2.25</v>
      </c>
    </row>
    <row r="1084" customHeight="1" spans="1:7">
      <c r="A1084" s="622" t="s">
        <v>2309</v>
      </c>
      <c r="B1084" s="640" t="s">
        <v>524</v>
      </c>
      <c r="C1084" s="544"/>
      <c r="D1084" s="624"/>
      <c r="E1084" s="624"/>
      <c r="F1084" s="626" t="str">
        <f t="shared" si="32"/>
        <v/>
      </c>
      <c r="G1084" s="626" t="str">
        <f t="shared" si="33"/>
        <v/>
      </c>
    </row>
    <row r="1085" customHeight="1" spans="1:7">
      <c r="A1085" s="622" t="s">
        <v>2310</v>
      </c>
      <c r="B1085" s="640" t="s">
        <v>526</v>
      </c>
      <c r="C1085" s="544"/>
      <c r="D1085" s="624"/>
      <c r="E1085" s="624"/>
      <c r="F1085" s="626" t="str">
        <f t="shared" si="32"/>
        <v/>
      </c>
      <c r="G1085" s="626" t="str">
        <f t="shared" si="33"/>
        <v/>
      </c>
    </row>
    <row r="1086" customHeight="1" spans="1:7">
      <c r="A1086" s="622" t="s">
        <v>2311</v>
      </c>
      <c r="B1086" s="640" t="s">
        <v>528</v>
      </c>
      <c r="C1086" s="544"/>
      <c r="D1086" s="624"/>
      <c r="E1086" s="624"/>
      <c r="F1086" s="626" t="str">
        <f t="shared" si="32"/>
        <v/>
      </c>
      <c r="G1086" s="626" t="str">
        <f t="shared" si="33"/>
        <v/>
      </c>
    </row>
    <row r="1087" customHeight="1" spans="1:7">
      <c r="A1087" s="622" t="s">
        <v>2312</v>
      </c>
      <c r="B1087" s="640" t="s">
        <v>2313</v>
      </c>
      <c r="C1087" s="544"/>
      <c r="D1087" s="624"/>
      <c r="E1087" s="624"/>
      <c r="F1087" s="626" t="str">
        <f t="shared" si="32"/>
        <v/>
      </c>
      <c r="G1087" s="626" t="str">
        <f t="shared" si="33"/>
        <v/>
      </c>
    </row>
    <row r="1088" customHeight="1" spans="1:7">
      <c r="A1088" s="622" t="s">
        <v>2314</v>
      </c>
      <c r="B1088" s="640" t="s">
        <v>2315</v>
      </c>
      <c r="C1088" s="544"/>
      <c r="D1088" s="624"/>
      <c r="E1088" s="624"/>
      <c r="F1088" s="626" t="str">
        <f t="shared" si="32"/>
        <v/>
      </c>
      <c r="G1088" s="626" t="str">
        <f t="shared" si="33"/>
        <v/>
      </c>
    </row>
    <row r="1089" customHeight="1" spans="1:7">
      <c r="A1089" s="622" t="s">
        <v>2316</v>
      </c>
      <c r="B1089" s="640" t="s">
        <v>542</v>
      </c>
      <c r="C1089" s="544"/>
      <c r="D1089" s="624"/>
      <c r="E1089" s="624"/>
      <c r="F1089" s="626" t="str">
        <f t="shared" si="32"/>
        <v/>
      </c>
      <c r="G1089" s="626" t="str">
        <f t="shared" si="33"/>
        <v/>
      </c>
    </row>
    <row r="1090" customHeight="1" spans="1:7">
      <c r="A1090" s="622" t="s">
        <v>2317</v>
      </c>
      <c r="B1090" s="640" t="s">
        <v>2318</v>
      </c>
      <c r="C1090" s="544"/>
      <c r="D1090" s="624"/>
      <c r="E1090" s="624">
        <v>288</v>
      </c>
      <c r="F1090" s="626" t="str">
        <f t="shared" si="32"/>
        <v/>
      </c>
      <c r="G1090" s="626" t="str">
        <f t="shared" si="33"/>
        <v/>
      </c>
    </row>
    <row r="1091" customHeight="1" spans="1:7">
      <c r="A1091" s="622" t="s">
        <v>2319</v>
      </c>
      <c r="B1091" s="640" t="s">
        <v>524</v>
      </c>
      <c r="C1091" s="544">
        <v>40</v>
      </c>
      <c r="D1091" s="624">
        <v>53</v>
      </c>
      <c r="E1091" s="624">
        <v>62</v>
      </c>
      <c r="F1091" s="626">
        <f t="shared" si="32"/>
        <v>1.55</v>
      </c>
      <c r="G1091" s="626">
        <f t="shared" si="33"/>
        <v>1.16981132075472</v>
      </c>
    </row>
    <row r="1092" customHeight="1" spans="1:7">
      <c r="A1092" s="622" t="s">
        <v>2320</v>
      </c>
      <c r="B1092" s="640" t="s">
        <v>526</v>
      </c>
      <c r="C1092" s="544"/>
      <c r="D1092" s="624"/>
      <c r="E1092" s="624"/>
      <c r="F1092" s="626" t="str">
        <f t="shared" si="32"/>
        <v/>
      </c>
      <c r="G1092" s="626" t="str">
        <f t="shared" si="33"/>
        <v/>
      </c>
    </row>
    <row r="1093" customHeight="1" spans="1:7">
      <c r="A1093" s="622" t="s">
        <v>2321</v>
      </c>
      <c r="B1093" s="640" t="s">
        <v>528</v>
      </c>
      <c r="C1093" s="544"/>
      <c r="D1093" s="624"/>
      <c r="E1093" s="624"/>
      <c r="F1093" s="626" t="str">
        <f t="shared" si="32"/>
        <v/>
      </c>
      <c r="G1093" s="626" t="str">
        <f t="shared" si="33"/>
        <v/>
      </c>
    </row>
    <row r="1094" customHeight="1" spans="1:7">
      <c r="A1094" s="622" t="s">
        <v>2322</v>
      </c>
      <c r="B1094" s="640" t="s">
        <v>2323</v>
      </c>
      <c r="C1094" s="544"/>
      <c r="D1094" s="624"/>
      <c r="E1094" s="624"/>
      <c r="F1094" s="626" t="str">
        <f t="shared" ref="F1094:F1117" si="34">IFERROR($E1094/C1094,"")</f>
        <v/>
      </c>
      <c r="G1094" s="626" t="str">
        <f t="shared" ref="G1094:G1117" si="35">IFERROR($E1094/D1094,"")</f>
        <v/>
      </c>
    </row>
    <row r="1095" customHeight="1" spans="1:7">
      <c r="A1095" s="622" t="s">
        <v>2324</v>
      </c>
      <c r="B1095" s="640" t="s">
        <v>2325</v>
      </c>
      <c r="C1095" s="544"/>
      <c r="D1095" s="624"/>
      <c r="E1095" s="624"/>
      <c r="F1095" s="626" t="str">
        <f t="shared" si="34"/>
        <v/>
      </c>
      <c r="G1095" s="626" t="str">
        <f t="shared" si="35"/>
        <v/>
      </c>
    </row>
    <row r="1096" customHeight="1" spans="1:7">
      <c r="A1096" s="622" t="s">
        <v>2326</v>
      </c>
      <c r="B1096" s="640" t="s">
        <v>2327</v>
      </c>
      <c r="C1096" s="544"/>
      <c r="D1096" s="624"/>
      <c r="E1096" s="624"/>
      <c r="F1096" s="626" t="str">
        <f t="shared" si="34"/>
        <v/>
      </c>
      <c r="G1096" s="626" t="str">
        <f t="shared" si="35"/>
        <v/>
      </c>
    </row>
    <row r="1097" customHeight="1" spans="1:7">
      <c r="A1097" s="622" t="s">
        <v>2328</v>
      </c>
      <c r="B1097" s="640" t="s">
        <v>2329</v>
      </c>
      <c r="C1097" s="544"/>
      <c r="D1097" s="624"/>
      <c r="E1097" s="624"/>
      <c r="F1097" s="626" t="str">
        <f t="shared" si="34"/>
        <v/>
      </c>
      <c r="G1097" s="626" t="str">
        <f t="shared" si="35"/>
        <v/>
      </c>
    </row>
    <row r="1098" customHeight="1" spans="1:7">
      <c r="A1098" s="622" t="s">
        <v>2330</v>
      </c>
      <c r="B1098" s="640" t="s">
        <v>2331</v>
      </c>
      <c r="C1098" s="544"/>
      <c r="D1098" s="624"/>
      <c r="E1098" s="624"/>
      <c r="F1098" s="626" t="str">
        <f t="shared" si="34"/>
        <v/>
      </c>
      <c r="G1098" s="626" t="str">
        <f t="shared" si="35"/>
        <v/>
      </c>
    </row>
    <row r="1099" customHeight="1" spans="1:7">
      <c r="A1099" s="622" t="s">
        <v>2332</v>
      </c>
      <c r="B1099" s="640" t="s">
        <v>2333</v>
      </c>
      <c r="C1099" s="544"/>
      <c r="D1099" s="624"/>
      <c r="E1099" s="624"/>
      <c r="F1099" s="626" t="str">
        <f t="shared" si="34"/>
        <v/>
      </c>
      <c r="G1099" s="626" t="str">
        <f t="shared" si="35"/>
        <v/>
      </c>
    </row>
    <row r="1100" customHeight="1" spans="1:7">
      <c r="A1100" s="622" t="s">
        <v>2334</v>
      </c>
      <c r="B1100" s="640" t="s">
        <v>2335</v>
      </c>
      <c r="C1100" s="544"/>
      <c r="D1100" s="624"/>
      <c r="E1100" s="624"/>
      <c r="F1100" s="626" t="str">
        <f t="shared" si="34"/>
        <v/>
      </c>
      <c r="G1100" s="626" t="str">
        <f t="shared" si="35"/>
        <v/>
      </c>
    </row>
    <row r="1101" customHeight="1" spans="1:7">
      <c r="A1101" s="622" t="s">
        <v>2336</v>
      </c>
      <c r="B1101" s="640" t="s">
        <v>2337</v>
      </c>
      <c r="C1101" s="544"/>
      <c r="D1101" s="624"/>
      <c r="E1101" s="624"/>
      <c r="F1101" s="626" t="str">
        <f t="shared" si="34"/>
        <v/>
      </c>
      <c r="G1101" s="626" t="str">
        <f t="shared" si="35"/>
        <v/>
      </c>
    </row>
    <row r="1102" customHeight="1" spans="1:7">
      <c r="A1102" s="622" t="s">
        <v>2338</v>
      </c>
      <c r="B1102" s="640" t="s">
        <v>2339</v>
      </c>
      <c r="C1102" s="544"/>
      <c r="D1102" s="624"/>
      <c r="E1102" s="624"/>
      <c r="F1102" s="626" t="str">
        <f t="shared" si="34"/>
        <v/>
      </c>
      <c r="G1102" s="626" t="str">
        <f t="shared" si="35"/>
        <v/>
      </c>
    </row>
    <row r="1103" customHeight="1" spans="1:7">
      <c r="A1103" s="622" t="s">
        <v>2340</v>
      </c>
      <c r="B1103" s="640" t="s">
        <v>2341</v>
      </c>
      <c r="C1103" s="544"/>
      <c r="D1103" s="624">
        <v>22615</v>
      </c>
      <c r="E1103" s="624">
        <v>12321</v>
      </c>
      <c r="F1103" s="626" t="str">
        <f t="shared" si="34"/>
        <v/>
      </c>
      <c r="G1103" s="626">
        <f t="shared" si="35"/>
        <v>0.544815388016803</v>
      </c>
    </row>
    <row r="1104" customHeight="1" spans="1:7">
      <c r="A1104" s="622" t="s">
        <v>2342</v>
      </c>
      <c r="B1104" s="640" t="s">
        <v>2343</v>
      </c>
      <c r="C1104" s="544"/>
      <c r="D1104" s="624"/>
      <c r="E1104" s="624"/>
      <c r="F1104" s="626" t="str">
        <f t="shared" si="34"/>
        <v/>
      </c>
      <c r="G1104" s="626" t="str">
        <f t="shared" si="35"/>
        <v/>
      </c>
    </row>
    <row r="1105" customHeight="1" spans="1:7">
      <c r="A1105" s="622" t="s">
        <v>2344</v>
      </c>
      <c r="B1105" s="640" t="s">
        <v>2345</v>
      </c>
      <c r="C1105" s="544"/>
      <c r="D1105" s="624">
        <v>314</v>
      </c>
      <c r="E1105" s="624"/>
      <c r="F1105" s="626" t="str">
        <f t="shared" si="34"/>
        <v/>
      </c>
      <c r="G1105" s="626">
        <f t="shared" si="35"/>
        <v>0</v>
      </c>
    </row>
    <row r="1106" customHeight="1" spans="1:7">
      <c r="A1106" s="622" t="s">
        <v>2346</v>
      </c>
      <c r="B1106" s="640" t="s">
        <v>2347</v>
      </c>
      <c r="C1106" s="544"/>
      <c r="D1106" s="624">
        <v>815</v>
      </c>
      <c r="E1106" s="624">
        <v>276</v>
      </c>
      <c r="F1106" s="626" t="str">
        <f t="shared" si="34"/>
        <v/>
      </c>
      <c r="G1106" s="626">
        <f t="shared" si="35"/>
        <v>0.338650306748466</v>
      </c>
    </row>
    <row r="1107" customHeight="1" spans="1:7">
      <c r="A1107" s="622" t="s">
        <v>2348</v>
      </c>
      <c r="B1107" s="640" t="s">
        <v>2349</v>
      </c>
      <c r="C1107" s="544"/>
      <c r="D1107" s="624"/>
      <c r="E1107" s="624"/>
      <c r="F1107" s="626" t="str">
        <f t="shared" si="34"/>
        <v/>
      </c>
      <c r="G1107" s="626" t="str">
        <f t="shared" si="35"/>
        <v/>
      </c>
    </row>
    <row r="1108" customHeight="1" spans="1:7">
      <c r="A1108" s="622" t="s">
        <v>2350</v>
      </c>
      <c r="B1108" s="640" t="s">
        <v>2351</v>
      </c>
      <c r="C1108" s="544"/>
      <c r="D1108" s="624"/>
      <c r="E1108" s="624"/>
      <c r="F1108" s="626" t="str">
        <f t="shared" si="34"/>
        <v/>
      </c>
      <c r="G1108" s="626" t="str">
        <f t="shared" si="35"/>
        <v/>
      </c>
    </row>
    <row r="1109" customHeight="1" spans="1:7">
      <c r="A1109" s="622" t="s">
        <v>2352</v>
      </c>
      <c r="B1109" s="640" t="s">
        <v>506</v>
      </c>
      <c r="C1109" s="544"/>
      <c r="D1109" s="624"/>
      <c r="E1109" s="624"/>
      <c r="F1109" s="626" t="str">
        <f t="shared" si="34"/>
        <v/>
      </c>
      <c r="G1109" s="626" t="str">
        <f t="shared" si="35"/>
        <v/>
      </c>
    </row>
    <row r="1110" customHeight="1" spans="1:7">
      <c r="A1110" s="622" t="s">
        <v>507</v>
      </c>
      <c r="B1110" s="640" t="s">
        <v>508</v>
      </c>
      <c r="C1110" s="544">
        <v>2000</v>
      </c>
      <c r="D1110" s="624"/>
      <c r="E1110" s="624">
        <v>2000</v>
      </c>
      <c r="F1110" s="626">
        <f t="shared" si="34"/>
        <v>1</v>
      </c>
      <c r="G1110" s="626" t="str">
        <f t="shared" si="35"/>
        <v/>
      </c>
    </row>
    <row r="1111" customHeight="1" spans="1:7">
      <c r="A1111" s="622" t="s">
        <v>2353</v>
      </c>
      <c r="B1111" s="640" t="s">
        <v>511</v>
      </c>
      <c r="C1111" s="544"/>
      <c r="D1111" s="624"/>
      <c r="E1111" s="624"/>
      <c r="F1111" s="626" t="str">
        <f t="shared" si="34"/>
        <v/>
      </c>
      <c r="G1111" s="626" t="str">
        <f t="shared" si="35"/>
        <v/>
      </c>
    </row>
    <row r="1112" customHeight="1" spans="1:7">
      <c r="A1112" s="622" t="s">
        <v>2354</v>
      </c>
      <c r="B1112" s="640" t="s">
        <v>464</v>
      </c>
      <c r="C1112" s="544"/>
      <c r="D1112" s="624"/>
      <c r="E1112" s="624"/>
      <c r="F1112" s="626" t="str">
        <f t="shared" si="34"/>
        <v/>
      </c>
      <c r="G1112" s="626" t="str">
        <f t="shared" si="35"/>
        <v/>
      </c>
    </row>
    <row r="1113" customHeight="1" spans="1:7">
      <c r="A1113" s="622" t="s">
        <v>2355</v>
      </c>
      <c r="B1113" s="640" t="s">
        <v>2356</v>
      </c>
      <c r="C1113" s="544">
        <v>2644</v>
      </c>
      <c r="D1113" s="624">
        <v>2644</v>
      </c>
      <c r="E1113" s="624">
        <v>4405</v>
      </c>
      <c r="F1113" s="626">
        <f t="shared" si="34"/>
        <v>1.6660363086233</v>
      </c>
      <c r="G1113" s="626">
        <f t="shared" si="35"/>
        <v>1.6660363086233</v>
      </c>
    </row>
    <row r="1114" customHeight="1" spans="1:7">
      <c r="A1114" s="622" t="s">
        <v>2357</v>
      </c>
      <c r="B1114" s="640" t="s">
        <v>2358</v>
      </c>
      <c r="C1114" s="544"/>
      <c r="D1114" s="624"/>
      <c r="E1114" s="624"/>
      <c r="F1114" s="626" t="str">
        <f t="shared" si="34"/>
        <v/>
      </c>
      <c r="G1114" s="626" t="str">
        <f t="shared" si="35"/>
        <v/>
      </c>
    </row>
    <row r="1115" customHeight="1" spans="1:7">
      <c r="A1115" s="622" t="s">
        <v>2359</v>
      </c>
      <c r="B1115" s="640" t="s">
        <v>2360</v>
      </c>
      <c r="C1115" s="544"/>
      <c r="D1115" s="624"/>
      <c r="E1115" s="624"/>
      <c r="F1115" s="626" t="str">
        <f t="shared" si="34"/>
        <v/>
      </c>
      <c r="G1115" s="626" t="str">
        <f t="shared" si="35"/>
        <v/>
      </c>
    </row>
    <row r="1116" customHeight="1" spans="1:7">
      <c r="A1116" s="622" t="s">
        <v>2361</v>
      </c>
      <c r="B1116" s="640" t="s">
        <v>2362</v>
      </c>
      <c r="C1116" s="544"/>
      <c r="D1116" s="624"/>
      <c r="E1116" s="624"/>
      <c r="F1116" s="626" t="str">
        <f t="shared" si="34"/>
        <v/>
      </c>
      <c r="G1116" s="626" t="str">
        <f t="shared" si="35"/>
        <v/>
      </c>
    </row>
    <row r="1117" customHeight="1" spans="1:7">
      <c r="A1117" s="622" t="s">
        <v>2363</v>
      </c>
      <c r="B1117" s="640" t="s">
        <v>520</v>
      </c>
      <c r="C1117" s="544"/>
      <c r="D1117" s="624">
        <v>53</v>
      </c>
      <c r="E1117" s="624"/>
      <c r="F1117" s="626" t="str">
        <f t="shared" si="34"/>
        <v/>
      </c>
      <c r="G1117" s="626">
        <f t="shared" si="35"/>
        <v>0</v>
      </c>
    </row>
    <row r="1118" customHeight="1" spans="1:7">
      <c r="A1118" s="646"/>
      <c r="B1118" s="647"/>
      <c r="C1118" s="648"/>
      <c r="D1118" s="649"/>
      <c r="E1118" s="649"/>
      <c r="F1118" s="650"/>
      <c r="G1118" s="650"/>
    </row>
    <row r="1119" customHeight="1" spans="1:7">
      <c r="A1119" s="651"/>
      <c r="B1119" s="652"/>
      <c r="C1119" s="653"/>
      <c r="D1119" s="654"/>
      <c r="E1119" s="654"/>
      <c r="F1119" s="650"/>
      <c r="G1119" s="650"/>
    </row>
    <row r="1120" customHeight="1" spans="1:7">
      <c r="A1120" s="655"/>
      <c r="B1120" s="656"/>
      <c r="C1120" s="653"/>
      <c r="D1120" s="654"/>
      <c r="E1120" s="654"/>
      <c r="F1120" s="650"/>
      <c r="G1120" s="650"/>
    </row>
    <row r="1121" customHeight="1" spans="1:7">
      <c r="A1121" s="657"/>
      <c r="B1121" s="658"/>
      <c r="C1121" s="653"/>
      <c r="D1121" s="654"/>
      <c r="E1121" s="654"/>
      <c r="F1121" s="650"/>
      <c r="G1121" s="650"/>
    </row>
    <row r="1122" customHeight="1" spans="1:7">
      <c r="A1122" s="659"/>
      <c r="B1122" s="660"/>
      <c r="C1122" s="653"/>
      <c r="D1122" s="654"/>
      <c r="E1122" s="654"/>
      <c r="F1122" s="650"/>
      <c r="G1122" s="650"/>
    </row>
    <row r="1123" customHeight="1" spans="1:7">
      <c r="A1123" s="661"/>
      <c r="B1123" s="662"/>
      <c r="C1123" s="653"/>
      <c r="D1123" s="654"/>
      <c r="E1123" s="654"/>
      <c r="F1123" s="650"/>
      <c r="G1123" s="650"/>
    </row>
    <row r="1124" customHeight="1" spans="1:7">
      <c r="A1124" s="663"/>
      <c r="B1124" s="664"/>
      <c r="C1124" s="653"/>
      <c r="D1124" s="654"/>
      <c r="E1124" s="654"/>
      <c r="F1124" s="650"/>
      <c r="G1124" s="650"/>
    </row>
    <row r="1125" customHeight="1" spans="1:7">
      <c r="A1125" s="665"/>
      <c r="B1125" s="666"/>
      <c r="C1125" s="653"/>
      <c r="D1125" s="654"/>
      <c r="E1125" s="654"/>
      <c r="F1125" s="650"/>
      <c r="G1125" s="650"/>
    </row>
    <row r="1126" customHeight="1" spans="1:7">
      <c r="A1126" s="667"/>
      <c r="B1126" s="668"/>
      <c r="C1126" s="653"/>
      <c r="D1126" s="654"/>
      <c r="E1126" s="654"/>
      <c r="F1126" s="650"/>
      <c r="G1126" s="650"/>
    </row>
    <row r="1127" customHeight="1" spans="1:7">
      <c r="A1127" s="669"/>
      <c r="B1127" s="670"/>
      <c r="C1127" s="653"/>
      <c r="D1127" s="654"/>
      <c r="E1127" s="654"/>
      <c r="F1127" s="650"/>
      <c r="G1127" s="650"/>
    </row>
    <row r="1128" customHeight="1" spans="1:7">
      <c r="A1128" s="671"/>
      <c r="B1128" s="672"/>
      <c r="C1128" s="653"/>
      <c r="D1128" s="654"/>
      <c r="E1128" s="654"/>
      <c r="F1128" s="650"/>
      <c r="G1128" s="650"/>
    </row>
    <row r="1129" customHeight="1" spans="1:7">
      <c r="A1129" s="673"/>
      <c r="B1129" s="674"/>
      <c r="C1129" s="653"/>
      <c r="D1129" s="654"/>
      <c r="E1129" s="654"/>
      <c r="F1129" s="650"/>
      <c r="G1129" s="650"/>
    </row>
    <row r="1130" customHeight="1" spans="1:7">
      <c r="A1130" s="675"/>
      <c r="B1130" s="676"/>
      <c r="C1130" s="653"/>
      <c r="D1130" s="654"/>
      <c r="E1130" s="654"/>
      <c r="F1130" s="650"/>
      <c r="G1130" s="650"/>
    </row>
  </sheetData>
  <mergeCells count="6">
    <mergeCell ref="A2:G2"/>
    <mergeCell ref="F3:G3"/>
    <mergeCell ref="A4:B4"/>
    <mergeCell ref="E4:G4"/>
    <mergeCell ref="C4:C5"/>
    <mergeCell ref="D4:D5"/>
  </mergeCells>
  <pageMargins left="0.32" right="0.32" top="0.36" bottom="0.36" header="0.32" footer="0.23"/>
  <pageSetup paperSize="9" orientation="portrait"/>
  <headerFooter>
    <oddFooter>&amp;C&amp;P/&amp;N</oddFooter>
    <evenFooter>&amp;C&amp;P/&amp;N</even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5"/>
  <sheetViews>
    <sheetView showZeros="0" workbookViewId="0">
      <selection activeCell="K8" sqref="K8"/>
    </sheetView>
  </sheetViews>
  <sheetFormatPr defaultColWidth="8.75" defaultRowHeight="13.5" customHeight="1"/>
  <cols>
    <col min="1" max="1" width="10.75" customWidth="1"/>
    <col min="2" max="2" width="41.25" customWidth="1"/>
    <col min="3" max="5" width="10.75" customWidth="1"/>
    <col min="6" max="6" width="9.25" customWidth="1"/>
    <col min="7" max="7" width="11" customWidth="1"/>
    <col min="8" max="8" width="10.75" customWidth="1"/>
    <col min="9" max="9" width="41.25" customWidth="1"/>
    <col min="10" max="12" width="10.75" customWidth="1"/>
    <col min="13" max="13" width="9.25" customWidth="1"/>
    <col min="14" max="14" width="11.375" customWidth="1"/>
  </cols>
  <sheetData>
    <row r="1" ht="18" customHeight="1" spans="1:14">
      <c r="A1" s="568" t="s">
        <v>2364</v>
      </c>
      <c r="B1" s="34"/>
      <c r="C1" s="569"/>
      <c r="D1" s="569"/>
      <c r="E1" s="569"/>
      <c r="F1" s="34"/>
      <c r="G1" s="34"/>
      <c r="H1" s="34"/>
      <c r="I1" s="34"/>
      <c r="J1" s="34"/>
      <c r="K1" s="34"/>
      <c r="L1" s="34"/>
      <c r="M1" s="34"/>
      <c r="N1" s="34"/>
    </row>
    <row r="2" ht="24" customHeight="1" spans="1:14">
      <c r="A2" s="570" t="s">
        <v>2365</v>
      </c>
      <c r="B2" s="570"/>
      <c r="C2" s="570"/>
      <c r="D2" s="570"/>
      <c r="E2" s="570"/>
      <c r="F2" s="570"/>
      <c r="G2" s="570"/>
      <c r="H2" s="570"/>
      <c r="I2" s="570"/>
      <c r="J2" s="570"/>
      <c r="K2" s="570"/>
      <c r="L2" s="570"/>
      <c r="M2" s="570"/>
      <c r="N2" s="570"/>
    </row>
    <row r="3" ht="20.25" customHeight="1" spans="1:14">
      <c r="A3" s="571"/>
      <c r="B3" s="34"/>
      <c r="C3" s="34"/>
      <c r="D3" s="34"/>
      <c r="E3" s="34"/>
      <c r="F3" s="34"/>
      <c r="G3" s="34"/>
      <c r="H3" s="34"/>
      <c r="I3" s="34"/>
      <c r="J3" s="34"/>
      <c r="K3" s="34"/>
      <c r="L3" s="34"/>
      <c r="M3" s="593" t="s">
        <v>32</v>
      </c>
      <c r="N3" s="593"/>
    </row>
    <row r="4" ht="31.5" customHeight="1" spans="1:14">
      <c r="A4" s="572" t="s">
        <v>2366</v>
      </c>
      <c r="B4" s="572"/>
      <c r="C4" s="572"/>
      <c r="D4" s="572"/>
      <c r="E4" s="572"/>
      <c r="F4" s="572"/>
      <c r="G4" s="572"/>
      <c r="H4" s="572" t="s">
        <v>2367</v>
      </c>
      <c r="I4" s="572"/>
      <c r="J4" s="572"/>
      <c r="K4" s="572"/>
      <c r="L4" s="572"/>
      <c r="M4" s="572"/>
      <c r="N4" s="572"/>
    </row>
    <row r="5" ht="22.5" customHeight="1" spans="1:14">
      <c r="A5" s="573" t="s">
        <v>37</v>
      </c>
      <c r="B5" s="574" t="s">
        <v>33</v>
      </c>
      <c r="C5" s="575" t="s">
        <v>34</v>
      </c>
      <c r="D5" s="575" t="s">
        <v>35</v>
      </c>
      <c r="E5" s="576" t="s">
        <v>36</v>
      </c>
      <c r="F5" s="577"/>
      <c r="G5" s="578"/>
      <c r="H5" s="573" t="s">
        <v>37</v>
      </c>
      <c r="I5" s="574" t="s">
        <v>33</v>
      </c>
      <c r="J5" s="575" t="s">
        <v>34</v>
      </c>
      <c r="K5" s="575" t="s">
        <v>35</v>
      </c>
      <c r="L5" s="576" t="s">
        <v>36</v>
      </c>
      <c r="M5" s="577"/>
      <c r="N5" s="578"/>
    </row>
    <row r="6" ht="63" customHeight="1" spans="1:14">
      <c r="A6" s="573"/>
      <c r="B6" s="574"/>
      <c r="C6" s="579"/>
      <c r="D6" s="579"/>
      <c r="E6" s="580" t="s">
        <v>39</v>
      </c>
      <c r="F6" s="581" t="s">
        <v>40</v>
      </c>
      <c r="G6" s="581" t="s">
        <v>41</v>
      </c>
      <c r="H6" s="573"/>
      <c r="I6" s="574"/>
      <c r="J6" s="579"/>
      <c r="K6" s="579"/>
      <c r="L6" s="580" t="s">
        <v>39</v>
      </c>
      <c r="M6" s="581" t="s">
        <v>40</v>
      </c>
      <c r="N6" s="581" t="s">
        <v>41</v>
      </c>
    </row>
    <row r="7" ht="16.5" customHeight="1" spans="1:14">
      <c r="A7" s="582"/>
      <c r="B7" s="583" t="s">
        <v>2368</v>
      </c>
      <c r="C7" s="584">
        <v>44600</v>
      </c>
      <c r="D7" s="584">
        <v>46931</v>
      </c>
      <c r="E7" s="584">
        <v>49750</v>
      </c>
      <c r="F7" s="585">
        <f t="shared" ref="F7:F51" si="0">IFERROR($E7/C7,"")</f>
        <v>1.11547085201794</v>
      </c>
      <c r="G7" s="585">
        <f t="shared" ref="G7:G51" si="1">IFERROR($E7/D7,"")</f>
        <v>1.06006690673542</v>
      </c>
      <c r="H7" s="582"/>
      <c r="I7" s="583" t="s">
        <v>2369</v>
      </c>
      <c r="J7" s="594">
        <v>168320</v>
      </c>
      <c r="K7" s="595">
        <v>280309</v>
      </c>
      <c r="L7" s="595">
        <v>246161</v>
      </c>
      <c r="M7" s="596">
        <f t="shared" ref="M7:M51" si="2">IFERROR($L7/J7,"")</f>
        <v>1.46245841254753</v>
      </c>
      <c r="N7" s="596">
        <f t="shared" ref="N7:N51" si="3">IFERROR($L7/K7,"")</f>
        <v>0.878177297197022</v>
      </c>
    </row>
    <row r="8" ht="16.5" customHeight="1" spans="1:14">
      <c r="A8" s="586" t="s">
        <v>2370</v>
      </c>
      <c r="B8" s="582" t="s">
        <v>2371</v>
      </c>
      <c r="C8" s="587">
        <f>SUM(C10,C17,C56,C78,C81,C88,C93,C99,C100)</f>
        <v>127276</v>
      </c>
      <c r="D8" s="587">
        <f>SUM(D10,D17,D56,D78,D81,D88,D93,D99,D100)</f>
        <v>338836</v>
      </c>
      <c r="E8" s="587">
        <f>SUM(E10,E17,E56,E78,E81,E88,E93,E99,E100)</f>
        <v>200981</v>
      </c>
      <c r="F8" s="588">
        <f t="shared" si="0"/>
        <v>1.57909582325026</v>
      </c>
      <c r="G8" s="588">
        <f t="shared" si="1"/>
        <v>0.593151259016161</v>
      </c>
      <c r="H8" s="586" t="s">
        <v>2372</v>
      </c>
      <c r="I8" s="582" t="s">
        <v>2373</v>
      </c>
      <c r="J8" s="594">
        <f>SUM(J9,J78,J79,J80,J81,J84,J86,J88,J93,J94,J95)</f>
        <v>3156</v>
      </c>
      <c r="K8" s="594">
        <f>SUM(K9,K78,K79,K80,K81,K84,K86,K88,K93,K94,K95)</f>
        <v>59007</v>
      </c>
      <c r="L8" s="594">
        <f>SUM(L9,L78,L79,L80,L81,L84,L86,L88,L93,L94,L95)</f>
        <v>3170</v>
      </c>
      <c r="M8" s="597">
        <f t="shared" si="2"/>
        <v>1.00443599493029</v>
      </c>
      <c r="N8" s="597">
        <f t="shared" si="3"/>
        <v>0.0537224397105428</v>
      </c>
    </row>
    <row r="9" ht="16.5" customHeight="1" spans="1:14">
      <c r="A9" s="586"/>
      <c r="B9" s="582" t="s">
        <v>2374</v>
      </c>
      <c r="C9" s="587">
        <f>SUM(C10,C17,C56)</f>
        <v>127276</v>
      </c>
      <c r="D9" s="584">
        <f>SUM(D10,D17,D56)</f>
        <v>263300</v>
      </c>
      <c r="E9" s="589">
        <f>SUM(E10,E17,E56)</f>
        <v>156362</v>
      </c>
      <c r="F9" s="588">
        <f t="shared" si="0"/>
        <v>1.22852698073478</v>
      </c>
      <c r="G9" s="588">
        <f t="shared" si="1"/>
        <v>0.593854918344094</v>
      </c>
      <c r="H9" s="586"/>
      <c r="I9" s="582" t="s">
        <v>2375</v>
      </c>
      <c r="J9" s="594"/>
      <c r="K9" s="594"/>
      <c r="L9" s="594"/>
      <c r="M9" s="597" t="str">
        <f t="shared" si="2"/>
        <v/>
      </c>
      <c r="N9" s="597" t="str">
        <f t="shared" si="3"/>
        <v/>
      </c>
    </row>
    <row r="10" ht="16.5" customHeight="1" spans="1:14">
      <c r="A10" s="586" t="s">
        <v>2376</v>
      </c>
      <c r="B10" s="582" t="s">
        <v>2377</v>
      </c>
      <c r="C10" s="587">
        <f>SUM(C11:C16)</f>
        <v>5771</v>
      </c>
      <c r="D10" s="584">
        <f>SUM(D11:D16)</f>
        <v>5771</v>
      </c>
      <c r="E10" s="589">
        <f>SUM(E11:E16)</f>
        <v>5771</v>
      </c>
      <c r="F10" s="588">
        <f t="shared" si="0"/>
        <v>1</v>
      </c>
      <c r="G10" s="588">
        <f t="shared" si="1"/>
        <v>1</v>
      </c>
      <c r="H10" s="586"/>
      <c r="I10" s="582"/>
      <c r="J10" s="594"/>
      <c r="K10" s="595"/>
      <c r="L10" s="595"/>
      <c r="M10" s="597" t="str">
        <f t="shared" si="2"/>
        <v/>
      </c>
      <c r="N10" s="597" t="str">
        <f t="shared" si="3"/>
        <v/>
      </c>
    </row>
    <row r="11" ht="16.5" customHeight="1" spans="1:14">
      <c r="A11" s="586" t="s">
        <v>2378</v>
      </c>
      <c r="B11" s="582" t="s">
        <v>2379</v>
      </c>
      <c r="C11" s="587">
        <v>290</v>
      </c>
      <c r="D11" s="587">
        <v>290</v>
      </c>
      <c r="E11" s="587">
        <v>290</v>
      </c>
      <c r="F11" s="588">
        <f t="shared" si="0"/>
        <v>1</v>
      </c>
      <c r="G11" s="588">
        <f t="shared" si="1"/>
        <v>1</v>
      </c>
      <c r="H11" s="586"/>
      <c r="I11" s="582"/>
      <c r="J11" s="594"/>
      <c r="K11" s="595"/>
      <c r="L11" s="595"/>
      <c r="M11" s="597" t="str">
        <f t="shared" si="2"/>
        <v/>
      </c>
      <c r="N11" s="597" t="str">
        <f t="shared" si="3"/>
        <v/>
      </c>
    </row>
    <row r="12" ht="16.5" customHeight="1" spans="1:14">
      <c r="A12" s="586" t="s">
        <v>2380</v>
      </c>
      <c r="B12" s="582" t="s">
        <v>2381</v>
      </c>
      <c r="C12" s="587">
        <v>61</v>
      </c>
      <c r="D12" s="587">
        <v>61</v>
      </c>
      <c r="E12" s="587">
        <v>61</v>
      </c>
      <c r="F12" s="588">
        <f t="shared" si="0"/>
        <v>1</v>
      </c>
      <c r="G12" s="588">
        <f t="shared" si="1"/>
        <v>1</v>
      </c>
      <c r="H12" s="586"/>
      <c r="I12" s="582"/>
      <c r="J12" s="594"/>
      <c r="K12" s="595"/>
      <c r="L12" s="595"/>
      <c r="M12" s="597" t="str">
        <f t="shared" si="2"/>
        <v/>
      </c>
      <c r="N12" s="597" t="str">
        <f t="shared" si="3"/>
        <v/>
      </c>
    </row>
    <row r="13" ht="16.5" customHeight="1" spans="1:14">
      <c r="A13" s="586" t="s">
        <v>2382</v>
      </c>
      <c r="B13" s="582" t="s">
        <v>2383</v>
      </c>
      <c r="C13" s="587">
        <v>1116</v>
      </c>
      <c r="D13" s="587">
        <v>1116</v>
      </c>
      <c r="E13" s="587">
        <v>1116</v>
      </c>
      <c r="F13" s="588">
        <f t="shared" si="0"/>
        <v>1</v>
      </c>
      <c r="G13" s="588">
        <f t="shared" si="1"/>
        <v>1</v>
      </c>
      <c r="H13" s="586"/>
      <c r="I13" s="582"/>
      <c r="J13" s="594"/>
      <c r="K13" s="595"/>
      <c r="L13" s="595"/>
      <c r="M13" s="597" t="str">
        <f t="shared" si="2"/>
        <v/>
      </c>
      <c r="N13" s="597" t="str">
        <f t="shared" si="3"/>
        <v/>
      </c>
    </row>
    <row r="14" ht="16.5" customHeight="1" spans="1:14">
      <c r="A14" s="586" t="s">
        <v>2384</v>
      </c>
      <c r="B14" s="582" t="s">
        <v>2385</v>
      </c>
      <c r="C14" s="587">
        <v>13</v>
      </c>
      <c r="D14" s="587">
        <v>13</v>
      </c>
      <c r="E14" s="587">
        <v>13</v>
      </c>
      <c r="F14" s="588">
        <f t="shared" si="0"/>
        <v>1</v>
      </c>
      <c r="G14" s="588">
        <f t="shared" si="1"/>
        <v>1</v>
      </c>
      <c r="H14" s="586"/>
      <c r="I14" s="582"/>
      <c r="J14" s="594"/>
      <c r="K14" s="595"/>
      <c r="L14" s="595"/>
      <c r="M14" s="597" t="str">
        <f t="shared" si="2"/>
        <v/>
      </c>
      <c r="N14" s="597" t="str">
        <f t="shared" si="3"/>
        <v/>
      </c>
    </row>
    <row r="15" ht="16.5" customHeight="1" spans="1:14">
      <c r="A15" s="586" t="s">
        <v>2386</v>
      </c>
      <c r="B15" s="582" t="s">
        <v>2387</v>
      </c>
      <c r="C15" s="587">
        <v>4291</v>
      </c>
      <c r="D15" s="587">
        <v>4291</v>
      </c>
      <c r="E15" s="587">
        <v>4291</v>
      </c>
      <c r="F15" s="588">
        <f t="shared" si="0"/>
        <v>1</v>
      </c>
      <c r="G15" s="588">
        <f t="shared" si="1"/>
        <v>1</v>
      </c>
      <c r="H15" s="586"/>
      <c r="I15" s="582"/>
      <c r="J15" s="594"/>
      <c r="K15" s="595"/>
      <c r="L15" s="595"/>
      <c r="M15" s="597" t="str">
        <f t="shared" si="2"/>
        <v/>
      </c>
      <c r="N15" s="597" t="str">
        <f t="shared" si="3"/>
        <v/>
      </c>
    </row>
    <row r="16" ht="16.5" customHeight="1" spans="1:14">
      <c r="A16" s="586" t="s">
        <v>2388</v>
      </c>
      <c r="B16" s="582" t="s">
        <v>2389</v>
      </c>
      <c r="C16" s="587"/>
      <c r="D16" s="587"/>
      <c r="E16" s="587"/>
      <c r="F16" s="588" t="str">
        <f t="shared" si="0"/>
        <v/>
      </c>
      <c r="G16" s="588" t="str">
        <f t="shared" si="1"/>
        <v/>
      </c>
      <c r="H16" s="586"/>
      <c r="I16" s="582"/>
      <c r="J16" s="594"/>
      <c r="K16" s="595"/>
      <c r="L16" s="595"/>
      <c r="M16" s="597" t="str">
        <f t="shared" si="2"/>
        <v/>
      </c>
      <c r="N16" s="597" t="str">
        <f t="shared" si="3"/>
        <v/>
      </c>
    </row>
    <row r="17" ht="16.5" customHeight="1" spans="1:14">
      <c r="A17" s="586" t="s">
        <v>2390</v>
      </c>
      <c r="B17" s="582" t="s">
        <v>2391</v>
      </c>
      <c r="C17" s="587">
        <f>SUM(C18:C55)</f>
        <v>117101</v>
      </c>
      <c r="D17" s="584">
        <f>SUM(D18:D55)</f>
        <v>207059</v>
      </c>
      <c r="E17" s="589">
        <f>SUM(E18:E55)</f>
        <v>148623</v>
      </c>
      <c r="F17" s="588">
        <f t="shared" si="0"/>
        <v>1.26918642880932</v>
      </c>
      <c r="G17" s="588">
        <f t="shared" si="1"/>
        <v>0.717780922345805</v>
      </c>
      <c r="H17" s="586"/>
      <c r="I17" s="582"/>
      <c r="J17" s="594"/>
      <c r="K17" s="595"/>
      <c r="L17" s="595"/>
      <c r="M17" s="597" t="str">
        <f t="shared" si="2"/>
        <v/>
      </c>
      <c r="N17" s="597" t="str">
        <f t="shared" si="3"/>
        <v/>
      </c>
    </row>
    <row r="18" ht="16.5" customHeight="1" spans="1:14">
      <c r="A18" s="586" t="s">
        <v>2392</v>
      </c>
      <c r="B18" s="582" t="s">
        <v>2393</v>
      </c>
      <c r="C18" s="587"/>
      <c r="D18" s="587"/>
      <c r="E18" s="587"/>
      <c r="F18" s="588" t="str">
        <f t="shared" si="0"/>
        <v/>
      </c>
      <c r="G18" s="588" t="str">
        <f t="shared" si="1"/>
        <v/>
      </c>
      <c r="H18" s="586"/>
      <c r="I18" s="582"/>
      <c r="J18" s="594"/>
      <c r="K18" s="595"/>
      <c r="L18" s="595"/>
      <c r="M18" s="597" t="str">
        <f t="shared" si="2"/>
        <v/>
      </c>
      <c r="N18" s="597" t="str">
        <f t="shared" si="3"/>
        <v/>
      </c>
    </row>
    <row r="19" ht="16.5" customHeight="1" spans="1:14">
      <c r="A19" s="586" t="s">
        <v>2394</v>
      </c>
      <c r="B19" s="582" t="s">
        <v>2395</v>
      </c>
      <c r="C19" s="587">
        <v>47820</v>
      </c>
      <c r="D19" s="587">
        <v>58658</v>
      </c>
      <c r="E19" s="587">
        <v>58355</v>
      </c>
      <c r="F19" s="588">
        <f t="shared" si="0"/>
        <v>1.22030531158511</v>
      </c>
      <c r="G19" s="588">
        <f t="shared" si="1"/>
        <v>0.994834464182209</v>
      </c>
      <c r="H19" s="586"/>
      <c r="I19" s="582"/>
      <c r="J19" s="594"/>
      <c r="K19" s="595"/>
      <c r="L19" s="595"/>
      <c r="M19" s="597" t="str">
        <f t="shared" si="2"/>
        <v/>
      </c>
      <c r="N19" s="597" t="str">
        <f t="shared" si="3"/>
        <v/>
      </c>
    </row>
    <row r="20" ht="16.5" customHeight="1" spans="1:14">
      <c r="A20" s="586" t="s">
        <v>2396</v>
      </c>
      <c r="B20" s="582" t="s">
        <v>2397</v>
      </c>
      <c r="C20" s="587">
        <v>12824</v>
      </c>
      <c r="D20" s="587">
        <v>14727</v>
      </c>
      <c r="E20" s="587">
        <v>12153</v>
      </c>
      <c r="F20" s="588">
        <f t="shared" si="0"/>
        <v>0.947676232064878</v>
      </c>
      <c r="G20" s="588">
        <f t="shared" si="1"/>
        <v>0.825218985536769</v>
      </c>
      <c r="H20" s="586"/>
      <c r="I20" s="582"/>
      <c r="J20" s="594"/>
      <c r="K20" s="595"/>
      <c r="L20" s="595"/>
      <c r="M20" s="597" t="str">
        <f t="shared" si="2"/>
        <v/>
      </c>
      <c r="N20" s="597" t="str">
        <f t="shared" si="3"/>
        <v/>
      </c>
    </row>
    <row r="21" ht="16.5" customHeight="1" spans="1:14">
      <c r="A21" s="586" t="s">
        <v>2398</v>
      </c>
      <c r="B21" s="582" t="s">
        <v>2399</v>
      </c>
      <c r="C21" s="587">
        <v>935</v>
      </c>
      <c r="D21" s="587">
        <v>6481</v>
      </c>
      <c r="E21" s="587">
        <v>1285</v>
      </c>
      <c r="F21" s="588">
        <f t="shared" si="0"/>
        <v>1.37433155080214</v>
      </c>
      <c r="G21" s="588">
        <f t="shared" si="1"/>
        <v>0.198271871624749</v>
      </c>
      <c r="H21" s="586"/>
      <c r="I21" s="582"/>
      <c r="J21" s="594"/>
      <c r="K21" s="595"/>
      <c r="L21" s="595"/>
      <c r="M21" s="597" t="str">
        <f t="shared" si="2"/>
        <v/>
      </c>
      <c r="N21" s="597" t="str">
        <f t="shared" si="3"/>
        <v/>
      </c>
    </row>
    <row r="22" ht="16.5" customHeight="1" spans="1:14">
      <c r="A22" s="586" t="s">
        <v>2400</v>
      </c>
      <c r="B22" s="582" t="s">
        <v>2401</v>
      </c>
      <c r="C22" s="587"/>
      <c r="D22" s="587"/>
      <c r="E22" s="587"/>
      <c r="F22" s="588" t="str">
        <f t="shared" si="0"/>
        <v/>
      </c>
      <c r="G22" s="588" t="str">
        <f t="shared" si="1"/>
        <v/>
      </c>
      <c r="H22" s="586"/>
      <c r="I22" s="582"/>
      <c r="J22" s="594"/>
      <c r="K22" s="595"/>
      <c r="L22" s="595"/>
      <c r="M22" s="597" t="str">
        <f t="shared" si="2"/>
        <v/>
      </c>
      <c r="N22" s="597" t="str">
        <f t="shared" si="3"/>
        <v/>
      </c>
    </row>
    <row r="23" ht="16.5" customHeight="1" spans="1:14">
      <c r="A23" s="586" t="s">
        <v>2402</v>
      </c>
      <c r="B23" s="582" t="s">
        <v>2403</v>
      </c>
      <c r="C23" s="587">
        <v>2483</v>
      </c>
      <c r="D23" s="587">
        <v>2395</v>
      </c>
      <c r="E23" s="587">
        <v>2395</v>
      </c>
      <c r="F23" s="588">
        <f t="shared" si="0"/>
        <v>0.964559001208216</v>
      </c>
      <c r="G23" s="588">
        <f t="shared" si="1"/>
        <v>1</v>
      </c>
      <c r="H23" s="586"/>
      <c r="I23" s="582"/>
      <c r="J23" s="594"/>
      <c r="K23" s="595"/>
      <c r="L23" s="595"/>
      <c r="M23" s="597" t="str">
        <f t="shared" si="2"/>
        <v/>
      </c>
      <c r="N23" s="597" t="str">
        <f t="shared" si="3"/>
        <v/>
      </c>
    </row>
    <row r="24" ht="16.5" customHeight="1" spans="1:14">
      <c r="A24" s="586" t="s">
        <v>2404</v>
      </c>
      <c r="B24" s="582" t="s">
        <v>2405</v>
      </c>
      <c r="C24" s="587">
        <v>1000</v>
      </c>
      <c r="D24" s="587">
        <v>388</v>
      </c>
      <c r="E24" s="587">
        <v>230</v>
      </c>
      <c r="F24" s="588">
        <f t="shared" si="0"/>
        <v>0.23</v>
      </c>
      <c r="G24" s="588">
        <f t="shared" si="1"/>
        <v>0.592783505154639</v>
      </c>
      <c r="H24" s="586"/>
      <c r="I24" s="582"/>
      <c r="J24" s="594"/>
      <c r="K24" s="595"/>
      <c r="L24" s="595"/>
      <c r="M24" s="597" t="str">
        <f t="shared" si="2"/>
        <v/>
      </c>
      <c r="N24" s="597" t="str">
        <f t="shared" si="3"/>
        <v/>
      </c>
    </row>
    <row r="25" ht="16.5" customHeight="1" spans="1:14">
      <c r="A25" s="586" t="s">
        <v>2406</v>
      </c>
      <c r="B25" s="582" t="s">
        <v>2407</v>
      </c>
      <c r="C25" s="587">
        <v>11422</v>
      </c>
      <c r="D25" s="587">
        <v>13335</v>
      </c>
      <c r="E25" s="587">
        <v>11600</v>
      </c>
      <c r="F25" s="588">
        <f t="shared" si="0"/>
        <v>1.01558396077745</v>
      </c>
      <c r="G25" s="588">
        <f t="shared" si="1"/>
        <v>0.869891263592051</v>
      </c>
      <c r="H25" s="586"/>
      <c r="I25" s="582"/>
      <c r="J25" s="594"/>
      <c r="K25" s="595"/>
      <c r="L25" s="595"/>
      <c r="M25" s="597" t="str">
        <f t="shared" si="2"/>
        <v/>
      </c>
      <c r="N25" s="597" t="str">
        <f t="shared" si="3"/>
        <v/>
      </c>
    </row>
    <row r="26" ht="16.5" customHeight="1" spans="1:14">
      <c r="A26" s="586" t="s">
        <v>2408</v>
      </c>
      <c r="B26" s="582" t="s">
        <v>2409</v>
      </c>
      <c r="C26" s="587">
        <v>9212</v>
      </c>
      <c r="D26" s="587">
        <v>10823</v>
      </c>
      <c r="E26" s="587">
        <v>10078</v>
      </c>
      <c r="F26" s="588">
        <f t="shared" si="0"/>
        <v>1.09400781589231</v>
      </c>
      <c r="G26" s="588">
        <f t="shared" si="1"/>
        <v>0.931165111336968</v>
      </c>
      <c r="H26" s="586"/>
      <c r="I26" s="582"/>
      <c r="J26" s="594"/>
      <c r="K26" s="595"/>
      <c r="L26" s="595"/>
      <c r="M26" s="597" t="str">
        <f t="shared" si="2"/>
        <v/>
      </c>
      <c r="N26" s="597" t="str">
        <f t="shared" si="3"/>
        <v/>
      </c>
    </row>
    <row r="27" ht="16.5" customHeight="1" spans="1:14">
      <c r="A27" s="586" t="s">
        <v>2410</v>
      </c>
      <c r="B27" s="582" t="s">
        <v>2411</v>
      </c>
      <c r="C27" s="587"/>
      <c r="D27" s="587"/>
      <c r="E27" s="587"/>
      <c r="F27" s="588" t="str">
        <f t="shared" si="0"/>
        <v/>
      </c>
      <c r="G27" s="588" t="str">
        <f t="shared" si="1"/>
        <v/>
      </c>
      <c r="H27" s="586"/>
      <c r="I27" s="582"/>
      <c r="J27" s="594"/>
      <c r="K27" s="595"/>
      <c r="L27" s="595"/>
      <c r="M27" s="597" t="str">
        <f t="shared" si="2"/>
        <v/>
      </c>
      <c r="N27" s="597" t="str">
        <f t="shared" si="3"/>
        <v/>
      </c>
    </row>
    <row r="28" ht="16.5" customHeight="1" spans="1:14">
      <c r="A28" s="586" t="s">
        <v>2412</v>
      </c>
      <c r="B28" s="582" t="s">
        <v>2413</v>
      </c>
      <c r="C28" s="587"/>
      <c r="D28" s="587"/>
      <c r="E28" s="587"/>
      <c r="F28" s="588" t="str">
        <f t="shared" si="0"/>
        <v/>
      </c>
      <c r="G28" s="588" t="str">
        <f t="shared" si="1"/>
        <v/>
      </c>
      <c r="H28" s="586"/>
      <c r="I28" s="582"/>
      <c r="J28" s="594"/>
      <c r="K28" s="595"/>
      <c r="L28" s="595"/>
      <c r="M28" s="597" t="str">
        <f t="shared" si="2"/>
        <v/>
      </c>
      <c r="N28" s="597" t="str">
        <f t="shared" si="3"/>
        <v/>
      </c>
    </row>
    <row r="29" ht="16.5" customHeight="1" spans="1:14">
      <c r="A29" s="586" t="s">
        <v>2414</v>
      </c>
      <c r="B29" s="582" t="s">
        <v>2415</v>
      </c>
      <c r="C29" s="587"/>
      <c r="D29" s="587"/>
      <c r="E29" s="587"/>
      <c r="F29" s="588" t="str">
        <f t="shared" si="0"/>
        <v/>
      </c>
      <c r="G29" s="588" t="str">
        <f t="shared" si="1"/>
        <v/>
      </c>
      <c r="H29" s="586"/>
      <c r="I29" s="582"/>
      <c r="J29" s="594"/>
      <c r="K29" s="595"/>
      <c r="L29" s="595"/>
      <c r="M29" s="597" t="str">
        <f t="shared" si="2"/>
        <v/>
      </c>
      <c r="N29" s="597" t="str">
        <f t="shared" si="3"/>
        <v/>
      </c>
    </row>
    <row r="30" ht="16.5" customHeight="1" spans="1:14">
      <c r="A30" s="586" t="s">
        <v>2416</v>
      </c>
      <c r="B30" s="582" t="s">
        <v>2417</v>
      </c>
      <c r="C30" s="587">
        <v>8245</v>
      </c>
      <c r="D30" s="587">
        <v>11820</v>
      </c>
      <c r="E30" s="587">
        <v>10692</v>
      </c>
      <c r="F30" s="588">
        <f t="shared" si="0"/>
        <v>1.29678593086719</v>
      </c>
      <c r="G30" s="588">
        <f t="shared" si="1"/>
        <v>0.904568527918782</v>
      </c>
      <c r="H30" s="586"/>
      <c r="I30" s="598"/>
      <c r="J30" s="594"/>
      <c r="K30" s="595"/>
      <c r="L30" s="595"/>
      <c r="M30" s="597" t="str">
        <f t="shared" si="2"/>
        <v/>
      </c>
      <c r="N30" s="597" t="str">
        <f t="shared" si="3"/>
        <v/>
      </c>
    </row>
    <row r="31" ht="16.5" customHeight="1" spans="1:14">
      <c r="A31" s="586" t="s">
        <v>2418</v>
      </c>
      <c r="B31" s="582" t="s">
        <v>2419</v>
      </c>
      <c r="C31" s="587"/>
      <c r="D31" s="587">
        <v>10</v>
      </c>
      <c r="E31" s="587"/>
      <c r="F31" s="588" t="str">
        <f t="shared" si="0"/>
        <v/>
      </c>
      <c r="G31" s="588">
        <f t="shared" si="1"/>
        <v>0</v>
      </c>
      <c r="H31" s="586"/>
      <c r="I31" s="582"/>
      <c r="J31" s="594"/>
      <c r="K31" s="595"/>
      <c r="L31" s="595"/>
      <c r="M31" s="597" t="str">
        <f t="shared" si="2"/>
        <v/>
      </c>
      <c r="N31" s="597" t="str">
        <f t="shared" si="3"/>
        <v/>
      </c>
    </row>
    <row r="32" ht="16.5" customHeight="1" spans="1:14">
      <c r="A32" s="586" t="s">
        <v>2420</v>
      </c>
      <c r="B32" s="582" t="s">
        <v>2421</v>
      </c>
      <c r="C32" s="587"/>
      <c r="D32" s="587"/>
      <c r="E32" s="587"/>
      <c r="F32" s="588" t="str">
        <f t="shared" si="0"/>
        <v/>
      </c>
      <c r="G32" s="588" t="str">
        <f t="shared" si="1"/>
        <v/>
      </c>
      <c r="H32" s="586"/>
      <c r="I32" s="582"/>
      <c r="J32" s="594"/>
      <c r="K32" s="595"/>
      <c r="L32" s="595"/>
      <c r="M32" s="597" t="str">
        <f t="shared" si="2"/>
        <v/>
      </c>
      <c r="N32" s="597" t="str">
        <f t="shared" si="3"/>
        <v/>
      </c>
    </row>
    <row r="33" ht="16.5" customHeight="1" spans="1:14">
      <c r="A33" s="586" t="s">
        <v>2422</v>
      </c>
      <c r="B33" s="582" t="s">
        <v>2423</v>
      </c>
      <c r="C33" s="587"/>
      <c r="D33" s="587"/>
      <c r="E33" s="587"/>
      <c r="F33" s="588" t="str">
        <f t="shared" si="0"/>
        <v/>
      </c>
      <c r="G33" s="588" t="str">
        <f t="shared" si="1"/>
        <v/>
      </c>
      <c r="H33" s="586"/>
      <c r="I33" s="582"/>
      <c r="J33" s="594"/>
      <c r="K33" s="595"/>
      <c r="L33" s="595"/>
      <c r="M33" s="597" t="str">
        <f t="shared" si="2"/>
        <v/>
      </c>
      <c r="N33" s="597" t="str">
        <f t="shared" si="3"/>
        <v/>
      </c>
    </row>
    <row r="34" ht="16.5" customHeight="1" spans="1:14">
      <c r="A34" s="586" t="s">
        <v>2424</v>
      </c>
      <c r="B34" s="582" t="s">
        <v>2425</v>
      </c>
      <c r="C34" s="587">
        <v>498</v>
      </c>
      <c r="D34" s="587">
        <v>783</v>
      </c>
      <c r="E34" s="587">
        <v>694</v>
      </c>
      <c r="F34" s="588">
        <f t="shared" si="0"/>
        <v>1.39357429718876</v>
      </c>
      <c r="G34" s="588">
        <f t="shared" si="1"/>
        <v>0.886334610472541</v>
      </c>
      <c r="H34" s="586"/>
      <c r="I34" s="582"/>
      <c r="J34" s="594"/>
      <c r="K34" s="595"/>
      <c r="L34" s="595"/>
      <c r="M34" s="597" t="str">
        <f t="shared" si="2"/>
        <v/>
      </c>
      <c r="N34" s="597" t="str">
        <f t="shared" si="3"/>
        <v/>
      </c>
    </row>
    <row r="35" ht="16.5" customHeight="1" spans="1:14">
      <c r="A35" s="586" t="s">
        <v>2426</v>
      </c>
      <c r="B35" s="582" t="s">
        <v>2427</v>
      </c>
      <c r="C35" s="587"/>
      <c r="D35" s="587">
        <v>7373</v>
      </c>
      <c r="E35" s="587">
        <v>7290</v>
      </c>
      <c r="F35" s="588" t="str">
        <f t="shared" si="0"/>
        <v/>
      </c>
      <c r="G35" s="588">
        <f t="shared" si="1"/>
        <v>0.988742709887427</v>
      </c>
      <c r="H35" s="586"/>
      <c r="I35" s="582"/>
      <c r="J35" s="594"/>
      <c r="K35" s="595"/>
      <c r="L35" s="595"/>
      <c r="M35" s="597" t="str">
        <f t="shared" si="2"/>
        <v/>
      </c>
      <c r="N35" s="597" t="str">
        <f t="shared" si="3"/>
        <v/>
      </c>
    </row>
    <row r="36" ht="16.5" customHeight="1" spans="1:14">
      <c r="A36" s="586" t="s">
        <v>2428</v>
      </c>
      <c r="B36" s="582" t="s">
        <v>2429</v>
      </c>
      <c r="C36" s="587"/>
      <c r="D36" s="587"/>
      <c r="E36" s="587"/>
      <c r="F36" s="588" t="str">
        <f t="shared" si="0"/>
        <v/>
      </c>
      <c r="G36" s="588" t="str">
        <f t="shared" si="1"/>
        <v/>
      </c>
      <c r="H36" s="586"/>
      <c r="I36" s="582"/>
      <c r="J36" s="594"/>
      <c r="K36" s="595"/>
      <c r="L36" s="595"/>
      <c r="M36" s="597" t="str">
        <f t="shared" si="2"/>
        <v/>
      </c>
      <c r="N36" s="597" t="str">
        <f t="shared" si="3"/>
        <v/>
      </c>
    </row>
    <row r="37" ht="16.5" customHeight="1" spans="1:14">
      <c r="A37" s="586" t="s">
        <v>2430</v>
      </c>
      <c r="B37" s="582" t="s">
        <v>2431</v>
      </c>
      <c r="C37" s="587">
        <v>202</v>
      </c>
      <c r="D37" s="587">
        <v>1025</v>
      </c>
      <c r="E37" s="587">
        <v>283</v>
      </c>
      <c r="F37" s="588">
        <f t="shared" si="0"/>
        <v>1.4009900990099</v>
      </c>
      <c r="G37" s="588">
        <f t="shared" si="1"/>
        <v>0.27609756097561</v>
      </c>
      <c r="H37" s="586"/>
      <c r="I37" s="582"/>
      <c r="J37" s="594"/>
      <c r="K37" s="595"/>
      <c r="L37" s="595"/>
      <c r="M37" s="597" t="str">
        <f t="shared" si="2"/>
        <v/>
      </c>
      <c r="N37" s="597" t="str">
        <f t="shared" si="3"/>
        <v/>
      </c>
    </row>
    <row r="38" ht="16.5" customHeight="1" spans="1:14">
      <c r="A38" s="586" t="s">
        <v>2432</v>
      </c>
      <c r="B38" s="582" t="s">
        <v>2433</v>
      </c>
      <c r="C38" s="587">
        <v>14773</v>
      </c>
      <c r="D38" s="587">
        <v>19159</v>
      </c>
      <c r="E38" s="587">
        <v>15382</v>
      </c>
      <c r="F38" s="588">
        <f t="shared" si="0"/>
        <v>1.04122385432884</v>
      </c>
      <c r="G38" s="588">
        <f t="shared" si="1"/>
        <v>0.8028602745446</v>
      </c>
      <c r="H38" s="586"/>
      <c r="I38" s="582"/>
      <c r="J38" s="594"/>
      <c r="K38" s="595"/>
      <c r="L38" s="595"/>
      <c r="M38" s="597" t="str">
        <f t="shared" si="2"/>
        <v/>
      </c>
      <c r="N38" s="597" t="str">
        <f t="shared" si="3"/>
        <v/>
      </c>
    </row>
    <row r="39" ht="16.5" customHeight="1" spans="1:14">
      <c r="A39" s="586" t="s">
        <v>2434</v>
      </c>
      <c r="B39" s="582" t="s">
        <v>2435</v>
      </c>
      <c r="C39" s="587">
        <v>2519</v>
      </c>
      <c r="D39" s="587">
        <v>4328</v>
      </c>
      <c r="E39" s="587">
        <v>1979</v>
      </c>
      <c r="F39" s="588">
        <f t="shared" si="0"/>
        <v>0.785629217943628</v>
      </c>
      <c r="G39" s="588">
        <f t="shared" si="1"/>
        <v>0.457255083179298</v>
      </c>
      <c r="H39" s="586"/>
      <c r="I39" s="582"/>
      <c r="J39" s="594"/>
      <c r="K39" s="595"/>
      <c r="L39" s="595"/>
      <c r="M39" s="597" t="str">
        <f t="shared" si="2"/>
        <v/>
      </c>
      <c r="N39" s="597" t="str">
        <f t="shared" si="3"/>
        <v/>
      </c>
    </row>
    <row r="40" ht="16.5" customHeight="1" spans="1:14">
      <c r="A40" s="586" t="s">
        <v>2436</v>
      </c>
      <c r="B40" s="582" t="s">
        <v>2437</v>
      </c>
      <c r="C40" s="587"/>
      <c r="D40" s="587">
        <v>739</v>
      </c>
      <c r="E40" s="587"/>
      <c r="F40" s="588" t="str">
        <f t="shared" si="0"/>
        <v/>
      </c>
      <c r="G40" s="588">
        <f t="shared" si="1"/>
        <v>0</v>
      </c>
      <c r="H40" s="586"/>
      <c r="I40" s="582"/>
      <c r="J40" s="594"/>
      <c r="K40" s="595"/>
      <c r="L40" s="595"/>
      <c r="M40" s="597" t="str">
        <f t="shared" si="2"/>
        <v/>
      </c>
      <c r="N40" s="597" t="str">
        <f t="shared" si="3"/>
        <v/>
      </c>
    </row>
    <row r="41" ht="16.5" customHeight="1" spans="1:14">
      <c r="A41" s="586" t="s">
        <v>2438</v>
      </c>
      <c r="B41" s="582" t="s">
        <v>2439</v>
      </c>
      <c r="C41" s="587"/>
      <c r="D41" s="587"/>
      <c r="E41" s="587"/>
      <c r="F41" s="588" t="str">
        <f t="shared" si="0"/>
        <v/>
      </c>
      <c r="G41" s="588" t="str">
        <f t="shared" si="1"/>
        <v/>
      </c>
      <c r="H41" s="586"/>
      <c r="I41" s="582"/>
      <c r="J41" s="594"/>
      <c r="K41" s="595"/>
      <c r="L41" s="595"/>
      <c r="M41" s="597" t="str">
        <f t="shared" si="2"/>
        <v/>
      </c>
      <c r="N41" s="597" t="str">
        <f t="shared" si="3"/>
        <v/>
      </c>
    </row>
    <row r="42" ht="16.5" customHeight="1" spans="1:14">
      <c r="A42" s="586" t="s">
        <v>2440</v>
      </c>
      <c r="B42" s="582" t="s">
        <v>2441</v>
      </c>
      <c r="C42" s="587">
        <v>3757</v>
      </c>
      <c r="D42" s="587">
        <v>40545</v>
      </c>
      <c r="E42" s="587">
        <v>13849</v>
      </c>
      <c r="F42" s="588">
        <f t="shared" si="0"/>
        <v>3.68618578653181</v>
      </c>
      <c r="G42" s="588">
        <f t="shared" si="1"/>
        <v>0.341571093846344</v>
      </c>
      <c r="H42" s="586"/>
      <c r="I42" s="582"/>
      <c r="J42" s="594"/>
      <c r="K42" s="595"/>
      <c r="L42" s="595"/>
      <c r="M42" s="597" t="str">
        <f t="shared" si="2"/>
        <v/>
      </c>
      <c r="N42" s="597" t="str">
        <f t="shared" si="3"/>
        <v/>
      </c>
    </row>
    <row r="43" ht="16.5" customHeight="1" spans="1:14">
      <c r="A43" s="586" t="s">
        <v>2442</v>
      </c>
      <c r="B43" s="582" t="s">
        <v>2443</v>
      </c>
      <c r="C43" s="587"/>
      <c r="D43" s="587">
        <v>5404</v>
      </c>
      <c r="E43" s="587">
        <v>373</v>
      </c>
      <c r="F43" s="588" t="str">
        <f t="shared" si="0"/>
        <v/>
      </c>
      <c r="G43" s="588">
        <f t="shared" si="1"/>
        <v>0.0690229459659511</v>
      </c>
      <c r="H43" s="586"/>
      <c r="I43" s="582"/>
      <c r="J43" s="594"/>
      <c r="K43" s="595"/>
      <c r="L43" s="595"/>
      <c r="M43" s="597" t="str">
        <f t="shared" si="2"/>
        <v/>
      </c>
      <c r="N43" s="597" t="str">
        <f t="shared" si="3"/>
        <v/>
      </c>
    </row>
    <row r="44" ht="16.5" customHeight="1" spans="1:14">
      <c r="A44" s="586" t="s">
        <v>2444</v>
      </c>
      <c r="B44" s="582" t="s">
        <v>2445</v>
      </c>
      <c r="C44" s="587"/>
      <c r="D44" s="587">
        <v>312</v>
      </c>
      <c r="E44" s="587"/>
      <c r="F44" s="588" t="str">
        <f t="shared" si="0"/>
        <v/>
      </c>
      <c r="G44" s="588">
        <f t="shared" si="1"/>
        <v>0</v>
      </c>
      <c r="H44" s="586"/>
      <c r="I44" s="582"/>
      <c r="J44" s="594"/>
      <c r="K44" s="595"/>
      <c r="L44" s="595"/>
      <c r="M44" s="597" t="str">
        <f t="shared" si="2"/>
        <v/>
      </c>
      <c r="N44" s="597" t="str">
        <f t="shared" si="3"/>
        <v/>
      </c>
    </row>
    <row r="45" ht="16.5" customHeight="1" spans="1:14">
      <c r="A45" s="586" t="s">
        <v>2446</v>
      </c>
      <c r="B45" s="582" t="s">
        <v>2447</v>
      </c>
      <c r="C45" s="587"/>
      <c r="D45" s="587"/>
      <c r="E45" s="587"/>
      <c r="F45" s="588" t="str">
        <f t="shared" si="0"/>
        <v/>
      </c>
      <c r="G45" s="588" t="str">
        <f t="shared" si="1"/>
        <v/>
      </c>
      <c r="H45" s="586"/>
      <c r="I45" s="582"/>
      <c r="J45" s="594"/>
      <c r="K45" s="595"/>
      <c r="L45" s="595"/>
      <c r="M45" s="597" t="str">
        <f t="shared" si="2"/>
        <v/>
      </c>
      <c r="N45" s="597" t="str">
        <f t="shared" si="3"/>
        <v/>
      </c>
    </row>
    <row r="46" ht="16.5" customHeight="1" spans="1:14">
      <c r="A46" s="586" t="s">
        <v>2448</v>
      </c>
      <c r="B46" s="582" t="s">
        <v>2449</v>
      </c>
      <c r="C46" s="587"/>
      <c r="D46" s="587"/>
      <c r="E46" s="587"/>
      <c r="F46" s="588" t="str">
        <f t="shared" si="0"/>
        <v/>
      </c>
      <c r="G46" s="588" t="str">
        <f t="shared" si="1"/>
        <v/>
      </c>
      <c r="H46" s="586"/>
      <c r="I46" s="582"/>
      <c r="J46" s="594"/>
      <c r="K46" s="595"/>
      <c r="L46" s="595"/>
      <c r="M46" s="597" t="str">
        <f t="shared" si="2"/>
        <v/>
      </c>
      <c r="N46" s="597" t="str">
        <f t="shared" si="3"/>
        <v/>
      </c>
    </row>
    <row r="47" ht="16.5" customHeight="1" spans="1:14">
      <c r="A47" s="586" t="s">
        <v>2450</v>
      </c>
      <c r="B47" s="582" t="s">
        <v>2451</v>
      </c>
      <c r="C47" s="587"/>
      <c r="D47" s="587"/>
      <c r="E47" s="587"/>
      <c r="F47" s="588" t="str">
        <f t="shared" si="0"/>
        <v/>
      </c>
      <c r="G47" s="588" t="str">
        <f t="shared" si="1"/>
        <v/>
      </c>
      <c r="H47" s="586"/>
      <c r="I47" s="582"/>
      <c r="J47" s="594"/>
      <c r="K47" s="595"/>
      <c r="L47" s="595"/>
      <c r="M47" s="597" t="str">
        <f t="shared" si="2"/>
        <v/>
      </c>
      <c r="N47" s="597" t="str">
        <f t="shared" si="3"/>
        <v/>
      </c>
    </row>
    <row r="48" ht="16.5" customHeight="1" spans="1:14">
      <c r="A48" s="586" t="s">
        <v>2452</v>
      </c>
      <c r="B48" s="582" t="s">
        <v>2453</v>
      </c>
      <c r="C48" s="587"/>
      <c r="D48" s="587">
        <v>5967</v>
      </c>
      <c r="E48" s="587">
        <v>1815</v>
      </c>
      <c r="F48" s="588" t="str">
        <f t="shared" si="0"/>
        <v/>
      </c>
      <c r="G48" s="588">
        <f t="shared" si="1"/>
        <v>0.304172951231775</v>
      </c>
      <c r="H48" s="586"/>
      <c r="I48" s="582"/>
      <c r="J48" s="594"/>
      <c r="K48" s="595"/>
      <c r="L48" s="595"/>
      <c r="M48" s="597" t="str">
        <f t="shared" si="2"/>
        <v/>
      </c>
      <c r="N48" s="597" t="str">
        <f t="shared" si="3"/>
        <v/>
      </c>
    </row>
    <row r="49" ht="16.5" customHeight="1" spans="1:14">
      <c r="A49" s="586" t="s">
        <v>2454</v>
      </c>
      <c r="B49" s="582" t="s">
        <v>2455</v>
      </c>
      <c r="C49" s="587"/>
      <c r="D49" s="587"/>
      <c r="E49" s="587"/>
      <c r="F49" s="588" t="str">
        <f t="shared" si="0"/>
        <v/>
      </c>
      <c r="G49" s="588" t="str">
        <f t="shared" si="1"/>
        <v/>
      </c>
      <c r="H49" s="586"/>
      <c r="I49" s="582"/>
      <c r="J49" s="594"/>
      <c r="K49" s="595"/>
      <c r="L49" s="595"/>
      <c r="M49" s="597" t="str">
        <f t="shared" si="2"/>
        <v/>
      </c>
      <c r="N49" s="597" t="str">
        <f t="shared" si="3"/>
        <v/>
      </c>
    </row>
    <row r="50" ht="16.5" customHeight="1" spans="1:14">
      <c r="A50" s="586" t="s">
        <v>2456</v>
      </c>
      <c r="B50" s="582" t="s">
        <v>2457</v>
      </c>
      <c r="C50" s="587"/>
      <c r="D50" s="587">
        <v>1121</v>
      </c>
      <c r="E50" s="587"/>
      <c r="F50" s="588" t="str">
        <f t="shared" si="0"/>
        <v/>
      </c>
      <c r="G50" s="588">
        <f t="shared" si="1"/>
        <v>0</v>
      </c>
      <c r="H50" s="586"/>
      <c r="I50" s="582"/>
      <c r="J50" s="594"/>
      <c r="K50" s="595"/>
      <c r="L50" s="595"/>
      <c r="M50" s="597" t="str">
        <f t="shared" si="2"/>
        <v/>
      </c>
      <c r="N50" s="597" t="str">
        <f t="shared" si="3"/>
        <v/>
      </c>
    </row>
    <row r="51" ht="16.5" customHeight="1" spans="1:14">
      <c r="A51" s="586" t="s">
        <v>2458</v>
      </c>
      <c r="B51" s="582" t="s">
        <v>2459</v>
      </c>
      <c r="C51" s="587"/>
      <c r="D51" s="587"/>
      <c r="E51" s="587"/>
      <c r="F51" s="588" t="str">
        <f t="shared" si="0"/>
        <v/>
      </c>
      <c r="G51" s="588" t="str">
        <f t="shared" si="1"/>
        <v/>
      </c>
      <c r="H51" s="586"/>
      <c r="I51" s="582"/>
      <c r="J51" s="594"/>
      <c r="K51" s="595"/>
      <c r="L51" s="595"/>
      <c r="M51" s="597" t="str">
        <f t="shared" si="2"/>
        <v/>
      </c>
      <c r="N51" s="597" t="str">
        <f t="shared" si="3"/>
        <v/>
      </c>
    </row>
    <row r="52" customHeight="1" spans="1:14">
      <c r="A52" s="178">
        <v>1100296</v>
      </c>
      <c r="B52" s="178" t="s">
        <v>2460</v>
      </c>
      <c r="C52" s="590"/>
      <c r="D52" s="590">
        <v>1192</v>
      </c>
      <c r="E52" s="546"/>
      <c r="F52" s="179"/>
      <c r="G52" s="179"/>
      <c r="H52" s="179"/>
      <c r="I52" s="179"/>
      <c r="J52" s="546"/>
      <c r="K52" s="546"/>
      <c r="L52" s="546"/>
      <c r="M52" s="179"/>
      <c r="N52" s="179"/>
    </row>
    <row r="53" customHeight="1" spans="1:14">
      <c r="A53" s="178">
        <v>1100297</v>
      </c>
      <c r="B53" s="178" t="s">
        <v>2461</v>
      </c>
      <c r="C53" s="590"/>
      <c r="D53" s="590">
        <v>119</v>
      </c>
      <c r="E53" s="546"/>
      <c r="F53" s="179"/>
      <c r="G53" s="179"/>
      <c r="H53" s="179"/>
      <c r="I53" s="179"/>
      <c r="J53" s="546"/>
      <c r="K53" s="546"/>
      <c r="L53" s="546"/>
      <c r="M53" s="179"/>
      <c r="N53" s="179"/>
    </row>
    <row r="54" customHeight="1" spans="1:14">
      <c r="A54" s="178">
        <v>1100298</v>
      </c>
      <c r="B54" s="178" t="s">
        <v>2462</v>
      </c>
      <c r="C54" s="590"/>
      <c r="D54" s="590">
        <v>255</v>
      </c>
      <c r="E54" s="546"/>
      <c r="F54" s="179"/>
      <c r="G54" s="179"/>
      <c r="H54" s="179"/>
      <c r="I54" s="179"/>
      <c r="J54" s="546"/>
      <c r="K54" s="546"/>
      <c r="L54" s="546"/>
      <c r="M54" s="179"/>
      <c r="N54" s="179"/>
    </row>
    <row r="55" ht="16.5" customHeight="1" spans="1:14">
      <c r="A55" s="591" t="s">
        <v>2463</v>
      </c>
      <c r="B55" s="592" t="s">
        <v>2464</v>
      </c>
      <c r="C55" s="587">
        <v>1411</v>
      </c>
      <c r="D55" s="587">
        <v>100</v>
      </c>
      <c r="E55" s="587">
        <v>170</v>
      </c>
      <c r="F55" s="588">
        <f t="shared" ref="F55:F82" si="4">IFERROR($E55/C55,"")</f>
        <v>0.120481927710843</v>
      </c>
      <c r="G55" s="588">
        <f t="shared" ref="G55:G82" si="5">IFERROR($E55/D55,"")</f>
        <v>1.7</v>
      </c>
      <c r="H55" s="586"/>
      <c r="I55" s="582"/>
      <c r="J55" s="594"/>
      <c r="K55" s="595"/>
      <c r="L55" s="595"/>
      <c r="M55" s="597" t="str">
        <f t="shared" ref="M55:M86" si="6">IFERROR($L55/J55,"")</f>
        <v/>
      </c>
      <c r="N55" s="597" t="str">
        <f t="shared" ref="N55:N86" si="7">IFERROR($L55/K55,"")</f>
        <v/>
      </c>
    </row>
    <row r="56" ht="16.5" customHeight="1" spans="1:14">
      <c r="A56" s="591" t="s">
        <v>2465</v>
      </c>
      <c r="B56" s="592" t="s">
        <v>2466</v>
      </c>
      <c r="C56" s="587">
        <f>SUM(C57:C77)</f>
        <v>4404</v>
      </c>
      <c r="D56" s="584">
        <f>SUM(D57:D77)</f>
        <v>50470</v>
      </c>
      <c r="E56" s="584">
        <f>SUM(E57:E77)</f>
        <v>1968</v>
      </c>
      <c r="F56" s="588">
        <f t="shared" si="4"/>
        <v>0.446866485013624</v>
      </c>
      <c r="G56" s="588">
        <f t="shared" si="5"/>
        <v>0.0389934614622548</v>
      </c>
      <c r="H56" s="586"/>
      <c r="I56" s="582"/>
      <c r="J56" s="594"/>
      <c r="K56" s="595"/>
      <c r="L56" s="595"/>
      <c r="M56" s="597" t="str">
        <f t="shared" si="6"/>
        <v/>
      </c>
      <c r="N56" s="597" t="str">
        <f t="shared" si="7"/>
        <v/>
      </c>
    </row>
    <row r="57" ht="16.5" customHeight="1" spans="1:14">
      <c r="A57" s="591" t="s">
        <v>2467</v>
      </c>
      <c r="B57" s="592" t="s">
        <v>449</v>
      </c>
      <c r="C57" s="587">
        <v>28</v>
      </c>
      <c r="D57" s="587">
        <v>104</v>
      </c>
      <c r="E57" s="587">
        <v>52</v>
      </c>
      <c r="F57" s="588">
        <f t="shared" si="4"/>
        <v>1.85714285714286</v>
      </c>
      <c r="G57" s="588">
        <f t="shared" si="5"/>
        <v>0.5</v>
      </c>
      <c r="H57" s="586"/>
      <c r="I57" s="582"/>
      <c r="J57" s="594"/>
      <c r="K57" s="595"/>
      <c r="L57" s="595"/>
      <c r="M57" s="597" t="str">
        <f t="shared" si="6"/>
        <v/>
      </c>
      <c r="N57" s="597" t="str">
        <f t="shared" si="7"/>
        <v/>
      </c>
    </row>
    <row r="58" ht="16.5" customHeight="1" spans="1:14">
      <c r="A58" s="591" t="s">
        <v>2468</v>
      </c>
      <c r="B58" s="592" t="s">
        <v>2469</v>
      </c>
      <c r="C58" s="587"/>
      <c r="D58" s="587"/>
      <c r="E58" s="587"/>
      <c r="F58" s="588" t="str">
        <f t="shared" si="4"/>
        <v/>
      </c>
      <c r="G58" s="588" t="str">
        <f t="shared" si="5"/>
        <v/>
      </c>
      <c r="H58" s="586"/>
      <c r="I58" s="582"/>
      <c r="J58" s="594"/>
      <c r="K58" s="595"/>
      <c r="L58" s="595"/>
      <c r="M58" s="597" t="str">
        <f t="shared" si="6"/>
        <v/>
      </c>
      <c r="N58" s="597" t="str">
        <f t="shared" si="7"/>
        <v/>
      </c>
    </row>
    <row r="59" ht="16.5" customHeight="1" spans="1:14">
      <c r="A59" s="591" t="s">
        <v>2470</v>
      </c>
      <c r="B59" s="592" t="s">
        <v>2471</v>
      </c>
      <c r="C59" s="587"/>
      <c r="D59" s="587"/>
      <c r="E59" s="587"/>
      <c r="F59" s="588" t="str">
        <f t="shared" si="4"/>
        <v/>
      </c>
      <c r="G59" s="588" t="str">
        <f t="shared" si="5"/>
        <v/>
      </c>
      <c r="H59" s="586"/>
      <c r="I59" s="582"/>
      <c r="J59" s="594"/>
      <c r="K59" s="595"/>
      <c r="L59" s="595"/>
      <c r="M59" s="597" t="str">
        <f t="shared" si="6"/>
        <v/>
      </c>
      <c r="N59" s="597" t="str">
        <f t="shared" si="7"/>
        <v/>
      </c>
    </row>
    <row r="60" ht="16.5" customHeight="1" spans="1:14">
      <c r="A60" s="591" t="s">
        <v>2472</v>
      </c>
      <c r="B60" s="592" t="s">
        <v>2473</v>
      </c>
      <c r="C60" s="587"/>
      <c r="D60" s="587">
        <v>4</v>
      </c>
      <c r="E60" s="587"/>
      <c r="F60" s="588" t="str">
        <f t="shared" si="4"/>
        <v/>
      </c>
      <c r="G60" s="588">
        <f t="shared" si="5"/>
        <v>0</v>
      </c>
      <c r="H60" s="586"/>
      <c r="I60" s="582"/>
      <c r="J60" s="594"/>
      <c r="K60" s="595"/>
      <c r="L60" s="595"/>
      <c r="M60" s="597" t="str">
        <f t="shared" si="6"/>
        <v/>
      </c>
      <c r="N60" s="597" t="str">
        <f t="shared" si="7"/>
        <v/>
      </c>
    </row>
    <row r="61" ht="16.5" customHeight="1" spans="1:14">
      <c r="A61" s="591" t="s">
        <v>2474</v>
      </c>
      <c r="B61" s="592" t="s">
        <v>451</v>
      </c>
      <c r="C61" s="587"/>
      <c r="D61" s="587">
        <v>123</v>
      </c>
      <c r="E61" s="587">
        <v>56</v>
      </c>
      <c r="F61" s="588" t="str">
        <f t="shared" si="4"/>
        <v/>
      </c>
      <c r="G61" s="588">
        <f t="shared" si="5"/>
        <v>0.455284552845528</v>
      </c>
      <c r="H61" s="586"/>
      <c r="I61" s="582"/>
      <c r="J61" s="594"/>
      <c r="K61" s="595"/>
      <c r="L61" s="595"/>
      <c r="M61" s="597" t="str">
        <f t="shared" si="6"/>
        <v/>
      </c>
      <c r="N61" s="597" t="str">
        <f t="shared" si="7"/>
        <v/>
      </c>
    </row>
    <row r="62" ht="16.5" customHeight="1" spans="1:14">
      <c r="A62" s="591" t="s">
        <v>2475</v>
      </c>
      <c r="B62" s="592" t="s">
        <v>2476</v>
      </c>
      <c r="C62" s="587"/>
      <c r="D62" s="587">
        <v>183</v>
      </c>
      <c r="E62" s="587"/>
      <c r="F62" s="588" t="str">
        <f t="shared" si="4"/>
        <v/>
      </c>
      <c r="G62" s="588">
        <f t="shared" si="5"/>
        <v>0</v>
      </c>
      <c r="H62" s="586"/>
      <c r="I62" s="582"/>
      <c r="J62" s="594"/>
      <c r="K62" s="595"/>
      <c r="L62" s="595"/>
      <c r="M62" s="597" t="str">
        <f t="shared" si="6"/>
        <v/>
      </c>
      <c r="N62" s="597" t="str">
        <f t="shared" si="7"/>
        <v/>
      </c>
    </row>
    <row r="63" ht="16.5" customHeight="1" spans="1:14">
      <c r="A63" s="591" t="s">
        <v>2477</v>
      </c>
      <c r="B63" s="592" t="s">
        <v>453</v>
      </c>
      <c r="C63" s="587"/>
      <c r="D63" s="587">
        <v>345</v>
      </c>
      <c r="E63" s="587"/>
      <c r="F63" s="588" t="str">
        <f t="shared" si="4"/>
        <v/>
      </c>
      <c r="G63" s="588">
        <f t="shared" si="5"/>
        <v>0</v>
      </c>
      <c r="H63" s="586"/>
      <c r="I63" s="582"/>
      <c r="J63" s="594"/>
      <c r="K63" s="595"/>
      <c r="L63" s="595"/>
      <c r="M63" s="597" t="str">
        <f t="shared" si="6"/>
        <v/>
      </c>
      <c r="N63" s="597" t="str">
        <f t="shared" si="7"/>
        <v/>
      </c>
    </row>
    <row r="64" ht="16.5" customHeight="1" spans="1:14">
      <c r="A64" s="591" t="s">
        <v>2478</v>
      </c>
      <c r="B64" s="592" t="s">
        <v>2479</v>
      </c>
      <c r="C64" s="587"/>
      <c r="D64" s="587">
        <v>417</v>
      </c>
      <c r="E64" s="587">
        <v>163</v>
      </c>
      <c r="F64" s="588" t="str">
        <f t="shared" si="4"/>
        <v/>
      </c>
      <c r="G64" s="588">
        <f t="shared" si="5"/>
        <v>0.390887290167866</v>
      </c>
      <c r="H64" s="586"/>
      <c r="I64" s="582"/>
      <c r="J64" s="594"/>
      <c r="K64" s="595"/>
      <c r="L64" s="595"/>
      <c r="M64" s="597" t="str">
        <f t="shared" si="6"/>
        <v/>
      </c>
      <c r="N64" s="597" t="str">
        <f t="shared" si="7"/>
        <v/>
      </c>
    </row>
    <row r="65" ht="16.5" customHeight="1" spans="1:14">
      <c r="A65" s="591" t="s">
        <v>2480</v>
      </c>
      <c r="B65" s="592" t="s">
        <v>455</v>
      </c>
      <c r="C65" s="587">
        <v>421</v>
      </c>
      <c r="D65" s="587">
        <v>1202</v>
      </c>
      <c r="E65" s="587">
        <v>137</v>
      </c>
      <c r="F65" s="588">
        <f t="shared" si="4"/>
        <v>0.32541567695962</v>
      </c>
      <c r="G65" s="588">
        <f t="shared" si="5"/>
        <v>0.113976705490849</v>
      </c>
      <c r="H65" s="586"/>
      <c r="I65" s="582"/>
      <c r="J65" s="594"/>
      <c r="K65" s="595"/>
      <c r="L65" s="595"/>
      <c r="M65" s="597" t="str">
        <f t="shared" si="6"/>
        <v/>
      </c>
      <c r="N65" s="597" t="str">
        <f t="shared" si="7"/>
        <v/>
      </c>
    </row>
    <row r="66" ht="16.5" customHeight="1" spans="1:14">
      <c r="A66" s="591" t="s">
        <v>2481</v>
      </c>
      <c r="B66" s="592" t="s">
        <v>457</v>
      </c>
      <c r="C66" s="587">
        <v>230</v>
      </c>
      <c r="D66" s="587">
        <v>1802</v>
      </c>
      <c r="E66" s="587"/>
      <c r="F66" s="588">
        <f t="shared" si="4"/>
        <v>0</v>
      </c>
      <c r="G66" s="588">
        <f t="shared" si="5"/>
        <v>0</v>
      </c>
      <c r="H66" s="586"/>
      <c r="I66" s="582"/>
      <c r="J66" s="594"/>
      <c r="K66" s="595"/>
      <c r="L66" s="595"/>
      <c r="M66" s="597" t="str">
        <f t="shared" si="6"/>
        <v/>
      </c>
      <c r="N66" s="597" t="str">
        <f t="shared" si="7"/>
        <v/>
      </c>
    </row>
    <row r="67" ht="16.5" customHeight="1" spans="1:14">
      <c r="A67" s="591" t="s">
        <v>2482</v>
      </c>
      <c r="B67" s="592" t="s">
        <v>2483</v>
      </c>
      <c r="C67" s="587"/>
      <c r="D67" s="587">
        <v>40</v>
      </c>
      <c r="E67" s="587"/>
      <c r="F67" s="588" t="str">
        <f t="shared" si="4"/>
        <v/>
      </c>
      <c r="G67" s="588">
        <f t="shared" si="5"/>
        <v>0</v>
      </c>
      <c r="H67" s="586"/>
      <c r="I67" s="582"/>
      <c r="J67" s="594"/>
      <c r="K67" s="595"/>
      <c r="L67" s="595"/>
      <c r="M67" s="597" t="str">
        <f t="shared" si="6"/>
        <v/>
      </c>
      <c r="N67" s="597" t="str">
        <f t="shared" si="7"/>
        <v/>
      </c>
    </row>
    <row r="68" ht="16.5" customHeight="1" spans="1:14">
      <c r="A68" s="591" t="s">
        <v>2484</v>
      </c>
      <c r="B68" s="592" t="s">
        <v>2485</v>
      </c>
      <c r="C68" s="587">
        <v>3433</v>
      </c>
      <c r="D68" s="587">
        <v>7772</v>
      </c>
      <c r="E68" s="587">
        <v>1440</v>
      </c>
      <c r="F68" s="588">
        <f t="shared" si="4"/>
        <v>0.419458199825226</v>
      </c>
      <c r="G68" s="588">
        <f t="shared" si="5"/>
        <v>0.185280494081318</v>
      </c>
      <c r="H68" s="586"/>
      <c r="I68" s="582"/>
      <c r="J68" s="594"/>
      <c r="K68" s="595"/>
      <c r="L68" s="595"/>
      <c r="M68" s="597" t="str">
        <f t="shared" si="6"/>
        <v/>
      </c>
      <c r="N68" s="597" t="str">
        <f t="shared" si="7"/>
        <v/>
      </c>
    </row>
    <row r="69" ht="16.5" customHeight="1" spans="1:14">
      <c r="A69" s="591" t="s">
        <v>2486</v>
      </c>
      <c r="B69" s="592" t="s">
        <v>460</v>
      </c>
      <c r="C69" s="587"/>
      <c r="D69" s="587"/>
      <c r="E69" s="587"/>
      <c r="F69" s="588" t="str">
        <f t="shared" si="4"/>
        <v/>
      </c>
      <c r="G69" s="588" t="str">
        <f t="shared" si="5"/>
        <v/>
      </c>
      <c r="H69" s="586"/>
      <c r="I69" s="582"/>
      <c r="J69" s="594"/>
      <c r="K69" s="595"/>
      <c r="L69" s="595"/>
      <c r="M69" s="597" t="str">
        <f t="shared" si="6"/>
        <v/>
      </c>
      <c r="N69" s="597" t="str">
        <f t="shared" si="7"/>
        <v/>
      </c>
    </row>
    <row r="70" ht="16.5" customHeight="1" spans="1:14">
      <c r="A70" s="591" t="s">
        <v>2487</v>
      </c>
      <c r="B70" s="592" t="s">
        <v>2488</v>
      </c>
      <c r="C70" s="587"/>
      <c r="D70" s="587">
        <v>394</v>
      </c>
      <c r="E70" s="587"/>
      <c r="F70" s="588" t="str">
        <f t="shared" si="4"/>
        <v/>
      </c>
      <c r="G70" s="588">
        <f t="shared" si="5"/>
        <v>0</v>
      </c>
      <c r="H70" s="586"/>
      <c r="I70" s="582"/>
      <c r="J70" s="594"/>
      <c r="K70" s="595"/>
      <c r="L70" s="595"/>
      <c r="M70" s="597" t="str">
        <f t="shared" si="6"/>
        <v/>
      </c>
      <c r="N70" s="597" t="str">
        <f t="shared" si="7"/>
        <v/>
      </c>
    </row>
    <row r="71" ht="16.5" customHeight="1" spans="1:14">
      <c r="A71" s="591" t="s">
        <v>2489</v>
      </c>
      <c r="B71" s="592" t="s">
        <v>2490</v>
      </c>
      <c r="C71" s="587">
        <v>280</v>
      </c>
      <c r="D71" s="587">
        <v>260</v>
      </c>
      <c r="E71" s="587">
        <v>120</v>
      </c>
      <c r="F71" s="588">
        <f t="shared" si="4"/>
        <v>0.428571428571429</v>
      </c>
      <c r="G71" s="588">
        <f t="shared" si="5"/>
        <v>0.461538461538462</v>
      </c>
      <c r="H71" s="586"/>
      <c r="I71" s="582"/>
      <c r="J71" s="594"/>
      <c r="K71" s="595"/>
      <c r="L71" s="595"/>
      <c r="M71" s="597" t="str">
        <f t="shared" si="6"/>
        <v/>
      </c>
      <c r="N71" s="597" t="str">
        <f t="shared" si="7"/>
        <v/>
      </c>
    </row>
    <row r="72" ht="16.5" customHeight="1" spans="1:14">
      <c r="A72" s="591" t="s">
        <v>2491</v>
      </c>
      <c r="B72" s="592" t="s">
        <v>2492</v>
      </c>
      <c r="C72" s="587"/>
      <c r="D72" s="587"/>
      <c r="E72" s="587"/>
      <c r="F72" s="588" t="str">
        <f t="shared" si="4"/>
        <v/>
      </c>
      <c r="G72" s="588" t="str">
        <f t="shared" si="5"/>
        <v/>
      </c>
      <c r="H72" s="586"/>
      <c r="I72" s="582"/>
      <c r="J72" s="594"/>
      <c r="K72" s="595"/>
      <c r="L72" s="595"/>
      <c r="M72" s="597" t="str">
        <f t="shared" si="6"/>
        <v/>
      </c>
      <c r="N72" s="597" t="str">
        <f t="shared" si="7"/>
        <v/>
      </c>
    </row>
    <row r="73" ht="16.5" customHeight="1" spans="1:14">
      <c r="A73" s="591" t="s">
        <v>2493</v>
      </c>
      <c r="B73" s="592" t="s">
        <v>2494</v>
      </c>
      <c r="C73" s="587"/>
      <c r="D73" s="587">
        <v>801</v>
      </c>
      <c r="E73" s="587"/>
      <c r="F73" s="588" t="str">
        <f t="shared" si="4"/>
        <v/>
      </c>
      <c r="G73" s="588">
        <f t="shared" si="5"/>
        <v>0</v>
      </c>
      <c r="H73" s="586"/>
      <c r="I73" s="582"/>
      <c r="J73" s="594"/>
      <c r="K73" s="595"/>
      <c r="L73" s="595"/>
      <c r="M73" s="597" t="str">
        <f t="shared" si="6"/>
        <v/>
      </c>
      <c r="N73" s="597" t="str">
        <f t="shared" si="7"/>
        <v/>
      </c>
    </row>
    <row r="74" ht="16.5" customHeight="1" spans="1:14">
      <c r="A74" s="591" t="s">
        <v>2495</v>
      </c>
      <c r="B74" s="592" t="s">
        <v>462</v>
      </c>
      <c r="C74" s="587"/>
      <c r="D74" s="587">
        <v>6529</v>
      </c>
      <c r="E74" s="587"/>
      <c r="F74" s="588" t="str">
        <f t="shared" si="4"/>
        <v/>
      </c>
      <c r="G74" s="588">
        <f t="shared" si="5"/>
        <v>0</v>
      </c>
      <c r="H74" s="586"/>
      <c r="I74" s="582"/>
      <c r="J74" s="594"/>
      <c r="K74" s="595"/>
      <c r="L74" s="595"/>
      <c r="M74" s="597" t="str">
        <f t="shared" si="6"/>
        <v/>
      </c>
      <c r="N74" s="597" t="str">
        <f t="shared" si="7"/>
        <v/>
      </c>
    </row>
    <row r="75" ht="16.5" customHeight="1" spans="1:14">
      <c r="A75" s="591" t="s">
        <v>2496</v>
      </c>
      <c r="B75" s="592" t="s">
        <v>2497</v>
      </c>
      <c r="C75" s="587"/>
      <c r="D75" s="587"/>
      <c r="E75" s="587"/>
      <c r="F75" s="588" t="str">
        <f t="shared" si="4"/>
        <v/>
      </c>
      <c r="G75" s="588" t="str">
        <f t="shared" si="5"/>
        <v/>
      </c>
      <c r="H75" s="586"/>
      <c r="I75" s="582"/>
      <c r="J75" s="594"/>
      <c r="K75" s="595"/>
      <c r="L75" s="595"/>
      <c r="M75" s="597" t="str">
        <f t="shared" si="6"/>
        <v/>
      </c>
      <c r="N75" s="597" t="str">
        <f t="shared" si="7"/>
        <v/>
      </c>
    </row>
    <row r="76" ht="16.5" customHeight="1" spans="1:14">
      <c r="A76" s="591" t="s">
        <v>2498</v>
      </c>
      <c r="B76" s="592" t="s">
        <v>2499</v>
      </c>
      <c r="C76" s="587">
        <v>12</v>
      </c>
      <c r="D76" s="587">
        <v>30491</v>
      </c>
      <c r="E76" s="587"/>
      <c r="F76" s="588">
        <f t="shared" si="4"/>
        <v>0</v>
      </c>
      <c r="G76" s="588">
        <f t="shared" si="5"/>
        <v>0</v>
      </c>
      <c r="H76" s="586"/>
      <c r="I76" s="582"/>
      <c r="J76" s="594"/>
      <c r="K76" s="595"/>
      <c r="L76" s="595"/>
      <c r="M76" s="597" t="str">
        <f t="shared" si="6"/>
        <v/>
      </c>
      <c r="N76" s="597" t="str">
        <f t="shared" si="7"/>
        <v/>
      </c>
    </row>
    <row r="77" ht="16.5" customHeight="1" spans="1:14">
      <c r="A77" s="591" t="s">
        <v>2500</v>
      </c>
      <c r="B77" s="592" t="s">
        <v>91</v>
      </c>
      <c r="C77" s="587"/>
      <c r="D77" s="587">
        <v>3</v>
      </c>
      <c r="E77" s="587"/>
      <c r="F77" s="588" t="str">
        <f t="shared" si="4"/>
        <v/>
      </c>
      <c r="G77" s="588">
        <f t="shared" si="5"/>
        <v>0</v>
      </c>
      <c r="H77" s="586"/>
      <c r="I77" s="582"/>
      <c r="J77" s="594"/>
      <c r="K77" s="595"/>
      <c r="L77" s="595"/>
      <c r="M77" s="597" t="str">
        <f t="shared" si="6"/>
        <v/>
      </c>
      <c r="N77" s="597" t="str">
        <f t="shared" si="7"/>
        <v/>
      </c>
    </row>
    <row r="78" ht="16.5" customHeight="1" spans="1:14">
      <c r="A78" s="591" t="s">
        <v>2501</v>
      </c>
      <c r="B78" s="592" t="s">
        <v>2502</v>
      </c>
      <c r="C78" s="587">
        <f>SUM(C79:C80)</f>
        <v>0</v>
      </c>
      <c r="D78" s="584">
        <f>SUM(D79:D80)</f>
        <v>0</v>
      </c>
      <c r="E78" s="584">
        <f>SUM(E79:E80)</f>
        <v>0</v>
      </c>
      <c r="F78" s="588" t="str">
        <f t="shared" si="4"/>
        <v/>
      </c>
      <c r="G78" s="588" t="str">
        <f t="shared" si="5"/>
        <v/>
      </c>
      <c r="H78" s="599">
        <v>23001</v>
      </c>
      <c r="I78" s="603" t="s">
        <v>2503</v>
      </c>
      <c r="J78" s="594"/>
      <c r="K78" s="595"/>
      <c r="L78" s="595"/>
      <c r="M78" s="597" t="str">
        <f t="shared" si="6"/>
        <v/>
      </c>
      <c r="N78" s="597" t="str">
        <f t="shared" si="7"/>
        <v/>
      </c>
    </row>
    <row r="79" ht="16.5" customHeight="1" spans="1:14">
      <c r="A79" s="591" t="s">
        <v>2504</v>
      </c>
      <c r="B79" s="592" t="s">
        <v>2505</v>
      </c>
      <c r="C79" s="587"/>
      <c r="D79" s="587"/>
      <c r="E79" s="587"/>
      <c r="F79" s="588" t="str">
        <f t="shared" si="4"/>
        <v/>
      </c>
      <c r="G79" s="588" t="str">
        <f t="shared" si="5"/>
        <v/>
      </c>
      <c r="H79" s="599">
        <v>23002</v>
      </c>
      <c r="I79" s="603" t="s">
        <v>2506</v>
      </c>
      <c r="J79" s="594"/>
      <c r="K79" s="595"/>
      <c r="L79" s="595"/>
      <c r="M79" s="597" t="str">
        <f t="shared" si="6"/>
        <v/>
      </c>
      <c r="N79" s="597" t="str">
        <f t="shared" si="7"/>
        <v/>
      </c>
    </row>
    <row r="80" ht="16.5" customHeight="1" spans="1:14">
      <c r="A80" s="591" t="s">
        <v>2507</v>
      </c>
      <c r="B80" s="592" t="s">
        <v>2508</v>
      </c>
      <c r="C80" s="587"/>
      <c r="D80" s="587"/>
      <c r="E80" s="587"/>
      <c r="F80" s="588" t="str">
        <f t="shared" si="4"/>
        <v/>
      </c>
      <c r="G80" s="588" t="str">
        <f t="shared" si="5"/>
        <v/>
      </c>
      <c r="H80" s="599">
        <v>23003</v>
      </c>
      <c r="I80" s="603" t="s">
        <v>2509</v>
      </c>
      <c r="J80" s="594"/>
      <c r="K80" s="595"/>
      <c r="L80" s="595"/>
      <c r="M80" s="597" t="str">
        <f t="shared" si="6"/>
        <v/>
      </c>
      <c r="N80" s="597" t="str">
        <f t="shared" si="7"/>
        <v/>
      </c>
    </row>
    <row r="81" ht="16.5" customHeight="1" spans="1:14">
      <c r="A81" s="591" t="s">
        <v>2510</v>
      </c>
      <c r="B81" s="592" t="s">
        <v>2511</v>
      </c>
      <c r="C81" s="587">
        <f>C82</f>
        <v>0</v>
      </c>
      <c r="D81" s="584">
        <f>D82</f>
        <v>20743</v>
      </c>
      <c r="E81" s="584">
        <f>E82</f>
        <v>44169</v>
      </c>
      <c r="F81" s="588" t="str">
        <f t="shared" si="4"/>
        <v/>
      </c>
      <c r="G81" s="588">
        <f t="shared" si="5"/>
        <v>2.12934483922287</v>
      </c>
      <c r="H81" s="586" t="s">
        <v>2512</v>
      </c>
      <c r="I81" s="582" t="s">
        <v>2513</v>
      </c>
      <c r="J81" s="594">
        <f>SUM(J82:J83)</f>
        <v>3156</v>
      </c>
      <c r="K81" s="595">
        <f>SUM(K82:K83)</f>
        <v>3221</v>
      </c>
      <c r="L81" s="595">
        <f>SUM(L82:L83)</f>
        <v>3170</v>
      </c>
      <c r="M81" s="597">
        <f t="shared" si="6"/>
        <v>1.00443599493029</v>
      </c>
      <c r="N81" s="597">
        <f t="shared" si="7"/>
        <v>0.984166407947842</v>
      </c>
    </row>
    <row r="82" ht="16.5" customHeight="1" spans="1:14">
      <c r="A82" s="591" t="s">
        <v>2514</v>
      </c>
      <c r="B82" s="592" t="s">
        <v>2515</v>
      </c>
      <c r="C82" s="587"/>
      <c r="D82" s="587">
        <v>20743</v>
      </c>
      <c r="E82" s="587">
        <f>K87</f>
        <v>44169</v>
      </c>
      <c r="F82" s="588" t="str">
        <f t="shared" si="4"/>
        <v/>
      </c>
      <c r="G82" s="588">
        <f t="shared" si="5"/>
        <v>2.12934483922287</v>
      </c>
      <c r="H82" s="586" t="s">
        <v>2516</v>
      </c>
      <c r="I82" s="582" t="s">
        <v>2517</v>
      </c>
      <c r="J82" s="594"/>
      <c r="K82" s="594"/>
      <c r="L82" s="594"/>
      <c r="M82" s="597" t="str">
        <f t="shared" si="6"/>
        <v/>
      </c>
      <c r="N82" s="597" t="str">
        <f t="shared" si="7"/>
        <v/>
      </c>
    </row>
    <row r="83" ht="16.5" customHeight="1" spans="1:14">
      <c r="A83" s="179"/>
      <c r="B83" s="179"/>
      <c r="C83" s="590"/>
      <c r="D83" s="590"/>
      <c r="E83" s="590"/>
      <c r="F83" s="179"/>
      <c r="G83" s="179"/>
      <c r="H83" s="586" t="s">
        <v>2518</v>
      </c>
      <c r="I83" s="582" t="s">
        <v>2519</v>
      </c>
      <c r="J83" s="594">
        <v>3156</v>
      </c>
      <c r="K83" s="594">
        <v>3221</v>
      </c>
      <c r="L83" s="594">
        <v>3170</v>
      </c>
      <c r="M83" s="597">
        <f t="shared" si="6"/>
        <v>1.00443599493029</v>
      </c>
      <c r="N83" s="597">
        <f t="shared" si="7"/>
        <v>0.984166407947842</v>
      </c>
    </row>
    <row r="84" ht="16.5" customHeight="1" spans="1:14">
      <c r="A84" s="179"/>
      <c r="B84" s="179"/>
      <c r="C84" s="590"/>
      <c r="D84" s="590"/>
      <c r="E84" s="590"/>
      <c r="F84" s="179"/>
      <c r="G84" s="179"/>
      <c r="H84" s="586" t="s">
        <v>2520</v>
      </c>
      <c r="I84" s="582" t="s">
        <v>2521</v>
      </c>
      <c r="J84" s="594">
        <f>J85</f>
        <v>0</v>
      </c>
      <c r="K84" s="594">
        <f>K85</f>
        <v>11167</v>
      </c>
      <c r="L84" s="594">
        <f>L85</f>
        <v>0</v>
      </c>
      <c r="M84" s="597" t="str">
        <f t="shared" si="6"/>
        <v/>
      </c>
      <c r="N84" s="597">
        <f t="shared" si="7"/>
        <v>0</v>
      </c>
    </row>
    <row r="85" ht="16.5" customHeight="1" spans="1:14">
      <c r="A85" s="179"/>
      <c r="B85" s="179"/>
      <c r="C85" s="590"/>
      <c r="D85" s="590"/>
      <c r="E85" s="590"/>
      <c r="F85" s="179"/>
      <c r="G85" s="179"/>
      <c r="H85" s="586" t="s">
        <v>2522</v>
      </c>
      <c r="I85" s="582" t="s">
        <v>2523</v>
      </c>
      <c r="J85" s="594"/>
      <c r="K85" s="594">
        <v>11167</v>
      </c>
      <c r="L85" s="594"/>
      <c r="M85" s="597" t="str">
        <f t="shared" si="6"/>
        <v/>
      </c>
      <c r="N85" s="597">
        <f t="shared" si="7"/>
        <v>0</v>
      </c>
    </row>
    <row r="86" ht="16.5" customHeight="1" spans="1:14">
      <c r="A86" s="600"/>
      <c r="B86" s="601"/>
      <c r="C86" s="602"/>
      <c r="D86" s="602"/>
      <c r="E86" s="602"/>
      <c r="F86" s="588"/>
      <c r="G86" s="588"/>
      <c r="H86" s="586" t="s">
        <v>2524</v>
      </c>
      <c r="I86" s="582" t="s">
        <v>2525</v>
      </c>
      <c r="J86" s="594">
        <f>J87</f>
        <v>0</v>
      </c>
      <c r="K86" s="595">
        <f>K87</f>
        <v>44169</v>
      </c>
      <c r="L86" s="595">
        <f>L87</f>
        <v>0</v>
      </c>
      <c r="M86" s="597" t="str">
        <f t="shared" si="6"/>
        <v/>
      </c>
      <c r="N86" s="597">
        <f t="shared" si="7"/>
        <v>0</v>
      </c>
    </row>
    <row r="87" ht="16.5" customHeight="1" spans="1:14">
      <c r="A87" s="600"/>
      <c r="B87" s="601"/>
      <c r="C87" s="602"/>
      <c r="D87" s="602"/>
      <c r="E87" s="602"/>
      <c r="F87" s="588"/>
      <c r="G87" s="588"/>
      <c r="H87" s="586" t="s">
        <v>2526</v>
      </c>
      <c r="I87" s="582" t="s">
        <v>2527</v>
      </c>
      <c r="J87" s="594"/>
      <c r="K87" s="594">
        <v>44169</v>
      </c>
      <c r="L87" s="594"/>
      <c r="M87" s="597" t="str">
        <f t="shared" ref="M87:M115" si="8">IFERROR($L87/J87,"")</f>
        <v/>
      </c>
      <c r="N87" s="597">
        <f t="shared" ref="N87:N115" si="9">IFERROR($L87/K87,"")</f>
        <v>0</v>
      </c>
    </row>
    <row r="88" ht="16.5" customHeight="1" spans="1:14">
      <c r="A88" s="586" t="s">
        <v>2528</v>
      </c>
      <c r="B88" s="582" t="s">
        <v>2529</v>
      </c>
      <c r="C88" s="587">
        <f>C89</f>
        <v>0</v>
      </c>
      <c r="D88" s="587">
        <f>D89</f>
        <v>890</v>
      </c>
      <c r="E88" s="587">
        <f>E89</f>
        <v>0</v>
      </c>
      <c r="F88" s="588" t="str">
        <f t="shared" ref="F88:F115" si="10">IFERROR($E88/C88,"")</f>
        <v/>
      </c>
      <c r="G88" s="588">
        <f t="shared" ref="G88:G115" si="11">IFERROR($E88/D88,"")</f>
        <v>0</v>
      </c>
      <c r="H88" s="586" t="s">
        <v>2530</v>
      </c>
      <c r="I88" s="582" t="s">
        <v>2531</v>
      </c>
      <c r="J88" s="594">
        <f>SUM(J89:J92)</f>
        <v>0</v>
      </c>
      <c r="K88" s="595">
        <f>SUM(K89:K92)</f>
        <v>0</v>
      </c>
      <c r="L88" s="595">
        <f>SUM(L89:L92)</f>
        <v>0</v>
      </c>
      <c r="M88" s="597" t="str">
        <f t="shared" si="8"/>
        <v/>
      </c>
      <c r="N88" s="597" t="str">
        <f t="shared" si="9"/>
        <v/>
      </c>
    </row>
    <row r="89" ht="16.5" customHeight="1" spans="1:14">
      <c r="A89" s="586" t="s">
        <v>2532</v>
      </c>
      <c r="B89" s="582" t="s">
        <v>2533</v>
      </c>
      <c r="C89" s="587">
        <f>SUM(C90:C92)</f>
        <v>0</v>
      </c>
      <c r="D89" s="584">
        <f>SUM(D90:D92)</f>
        <v>890</v>
      </c>
      <c r="E89" s="584">
        <f>SUM(E90:E92)</f>
        <v>0</v>
      </c>
      <c r="F89" s="588" t="str">
        <f t="shared" si="10"/>
        <v/>
      </c>
      <c r="G89" s="588">
        <f t="shared" si="11"/>
        <v>0</v>
      </c>
      <c r="H89" s="586" t="s">
        <v>2534</v>
      </c>
      <c r="I89" s="582" t="s">
        <v>2535</v>
      </c>
      <c r="J89" s="594"/>
      <c r="K89" s="594"/>
      <c r="L89" s="594"/>
      <c r="M89" s="597" t="str">
        <f t="shared" si="8"/>
        <v/>
      </c>
      <c r="N89" s="597" t="str">
        <f t="shared" si="9"/>
        <v/>
      </c>
    </row>
    <row r="90" ht="16.5" customHeight="1" spans="1:14">
      <c r="A90" s="586" t="s">
        <v>2536</v>
      </c>
      <c r="B90" s="582" t="s">
        <v>2537</v>
      </c>
      <c r="C90" s="587"/>
      <c r="D90" s="587">
        <v>755</v>
      </c>
      <c r="E90" s="587"/>
      <c r="F90" s="588" t="str">
        <f t="shared" si="10"/>
        <v/>
      </c>
      <c r="G90" s="588">
        <f t="shared" si="11"/>
        <v>0</v>
      </c>
      <c r="H90" s="586" t="s">
        <v>2538</v>
      </c>
      <c r="I90" s="582" t="s">
        <v>2539</v>
      </c>
      <c r="J90" s="594"/>
      <c r="K90" s="594"/>
      <c r="L90" s="594"/>
      <c r="M90" s="597" t="str">
        <f t="shared" si="8"/>
        <v/>
      </c>
      <c r="N90" s="597" t="str">
        <f t="shared" si="9"/>
        <v/>
      </c>
    </row>
    <row r="91" ht="16.5" customHeight="1" spans="1:14">
      <c r="A91" s="586" t="s">
        <v>2540</v>
      </c>
      <c r="B91" s="582" t="s">
        <v>2541</v>
      </c>
      <c r="C91" s="587"/>
      <c r="D91" s="587">
        <v>12</v>
      </c>
      <c r="E91" s="587"/>
      <c r="F91" s="588" t="str">
        <f t="shared" si="10"/>
        <v/>
      </c>
      <c r="G91" s="588">
        <f t="shared" si="11"/>
        <v>0</v>
      </c>
      <c r="H91" s="586" t="s">
        <v>2542</v>
      </c>
      <c r="I91" s="582" t="s">
        <v>2543</v>
      </c>
      <c r="J91" s="594"/>
      <c r="K91" s="594"/>
      <c r="L91" s="594"/>
      <c r="M91" s="597" t="str">
        <f t="shared" si="8"/>
        <v/>
      </c>
      <c r="N91" s="597" t="str">
        <f t="shared" si="9"/>
        <v/>
      </c>
    </row>
    <row r="92" ht="16.5" customHeight="1" spans="1:14">
      <c r="A92" s="586" t="s">
        <v>2544</v>
      </c>
      <c r="B92" s="582" t="s">
        <v>2545</v>
      </c>
      <c r="C92" s="587"/>
      <c r="D92" s="587">
        <v>123</v>
      </c>
      <c r="E92" s="587"/>
      <c r="F92" s="588" t="str">
        <f t="shared" si="10"/>
        <v/>
      </c>
      <c r="G92" s="588">
        <f t="shared" si="11"/>
        <v>0</v>
      </c>
      <c r="H92" s="586" t="s">
        <v>2546</v>
      </c>
      <c r="I92" s="582" t="s">
        <v>2547</v>
      </c>
      <c r="J92" s="594"/>
      <c r="K92" s="594"/>
      <c r="L92" s="594"/>
      <c r="M92" s="597" t="str">
        <f t="shared" si="8"/>
        <v/>
      </c>
      <c r="N92" s="597" t="str">
        <f t="shared" si="9"/>
        <v/>
      </c>
    </row>
    <row r="93" ht="16.5" customHeight="1" spans="1:14">
      <c r="A93" s="586" t="s">
        <v>2548</v>
      </c>
      <c r="B93" s="582" t="s">
        <v>2549</v>
      </c>
      <c r="C93" s="587">
        <f>C94</f>
        <v>0</v>
      </c>
      <c r="D93" s="587">
        <f>D94</f>
        <v>53241</v>
      </c>
      <c r="E93" s="587">
        <f>E94</f>
        <v>0</v>
      </c>
      <c r="F93" s="588" t="str">
        <f t="shared" si="10"/>
        <v/>
      </c>
      <c r="G93" s="588">
        <f t="shared" si="11"/>
        <v>0</v>
      </c>
      <c r="H93" s="586" t="s">
        <v>2550</v>
      </c>
      <c r="I93" s="582" t="s">
        <v>2551</v>
      </c>
      <c r="J93" s="594"/>
      <c r="K93" s="594">
        <v>450</v>
      </c>
      <c r="L93" s="594"/>
      <c r="M93" s="597" t="str">
        <f t="shared" si="8"/>
        <v/>
      </c>
      <c r="N93" s="597">
        <f t="shared" si="9"/>
        <v>0</v>
      </c>
    </row>
    <row r="94" ht="16.5" customHeight="1" spans="1:14">
      <c r="A94" s="586" t="s">
        <v>2552</v>
      </c>
      <c r="B94" s="582" t="s">
        <v>2553</v>
      </c>
      <c r="C94" s="587">
        <f>SUM(C95:C98)</f>
        <v>0</v>
      </c>
      <c r="D94" s="584">
        <f>SUM(D95:D98)</f>
        <v>53241</v>
      </c>
      <c r="E94" s="584">
        <f>SUM(E95:E98)</f>
        <v>0</v>
      </c>
      <c r="F94" s="588" t="str">
        <f t="shared" si="10"/>
        <v/>
      </c>
      <c r="G94" s="588">
        <f t="shared" si="11"/>
        <v>0</v>
      </c>
      <c r="H94" s="586" t="s">
        <v>2554</v>
      </c>
      <c r="I94" s="582" t="s">
        <v>2555</v>
      </c>
      <c r="J94" s="594"/>
      <c r="K94" s="594"/>
      <c r="L94" s="594"/>
      <c r="M94" s="597" t="str">
        <f t="shared" si="8"/>
        <v/>
      </c>
      <c r="N94" s="597" t="str">
        <f t="shared" si="9"/>
        <v/>
      </c>
    </row>
    <row r="95" ht="16.5" customHeight="1" spans="1:14">
      <c r="A95" s="586" t="s">
        <v>2556</v>
      </c>
      <c r="B95" s="582" t="s">
        <v>2557</v>
      </c>
      <c r="C95" s="587"/>
      <c r="D95" s="587">
        <v>53241</v>
      </c>
      <c r="E95" s="587"/>
      <c r="F95" s="588" t="str">
        <f t="shared" si="10"/>
        <v/>
      </c>
      <c r="G95" s="588">
        <f t="shared" si="11"/>
        <v>0</v>
      </c>
      <c r="H95" s="586" t="s">
        <v>2558</v>
      </c>
      <c r="I95" s="582" t="s">
        <v>2559</v>
      </c>
      <c r="J95" s="594">
        <f>SUM(J96:J99)</f>
        <v>0</v>
      </c>
      <c r="K95" s="595">
        <f>SUM(K96:K99)</f>
        <v>0</v>
      </c>
      <c r="L95" s="595">
        <f>SUM(L96:L99)</f>
        <v>0</v>
      </c>
      <c r="M95" s="597" t="str">
        <f t="shared" si="8"/>
        <v/>
      </c>
      <c r="N95" s="597" t="str">
        <f t="shared" si="9"/>
        <v/>
      </c>
    </row>
    <row r="96" ht="16.5" customHeight="1" spans="1:14">
      <c r="A96" s="586" t="s">
        <v>2560</v>
      </c>
      <c r="B96" s="582" t="s">
        <v>2561</v>
      </c>
      <c r="C96" s="587"/>
      <c r="D96" s="587"/>
      <c r="E96" s="587"/>
      <c r="F96" s="588" t="str">
        <f t="shared" si="10"/>
        <v/>
      </c>
      <c r="G96" s="588" t="str">
        <f t="shared" si="11"/>
        <v/>
      </c>
      <c r="H96" s="586" t="s">
        <v>2562</v>
      </c>
      <c r="I96" s="582" t="s">
        <v>447</v>
      </c>
      <c r="J96" s="594"/>
      <c r="K96" s="594"/>
      <c r="L96" s="594"/>
      <c r="M96" s="597" t="str">
        <f t="shared" si="8"/>
        <v/>
      </c>
      <c r="N96" s="597" t="str">
        <f t="shared" si="9"/>
        <v/>
      </c>
    </row>
    <row r="97" ht="16.5" customHeight="1" spans="1:14">
      <c r="A97" s="586" t="s">
        <v>2563</v>
      </c>
      <c r="B97" s="582" t="s">
        <v>2564</v>
      </c>
      <c r="C97" s="587"/>
      <c r="D97" s="587"/>
      <c r="E97" s="587"/>
      <c r="F97" s="588" t="str">
        <f t="shared" si="10"/>
        <v/>
      </c>
      <c r="G97" s="588" t="str">
        <f t="shared" si="11"/>
        <v/>
      </c>
      <c r="H97" s="586" t="s">
        <v>2565</v>
      </c>
      <c r="I97" s="582" t="s">
        <v>2566</v>
      </c>
      <c r="J97" s="594"/>
      <c r="K97" s="594"/>
      <c r="L97" s="594"/>
      <c r="M97" s="597" t="str">
        <f t="shared" si="8"/>
        <v/>
      </c>
      <c r="N97" s="597" t="str">
        <f t="shared" si="9"/>
        <v/>
      </c>
    </row>
    <row r="98" ht="16.5" customHeight="1" spans="1:14">
      <c r="A98" s="586" t="s">
        <v>2567</v>
      </c>
      <c r="B98" s="582" t="s">
        <v>2568</v>
      </c>
      <c r="C98" s="587"/>
      <c r="D98" s="587"/>
      <c r="E98" s="587"/>
      <c r="F98" s="588" t="str">
        <f t="shared" si="10"/>
        <v/>
      </c>
      <c r="G98" s="588" t="str">
        <f t="shared" si="11"/>
        <v/>
      </c>
      <c r="H98" s="586" t="s">
        <v>2569</v>
      </c>
      <c r="I98" s="582" t="s">
        <v>2570</v>
      </c>
      <c r="J98" s="594"/>
      <c r="K98" s="594"/>
      <c r="L98" s="594"/>
      <c r="M98" s="597" t="str">
        <f t="shared" si="8"/>
        <v/>
      </c>
      <c r="N98" s="597" t="str">
        <f t="shared" si="9"/>
        <v/>
      </c>
    </row>
    <row r="99" ht="16.5" customHeight="1" spans="1:14">
      <c r="A99" s="586" t="s">
        <v>2571</v>
      </c>
      <c r="B99" s="582" t="s">
        <v>2572</v>
      </c>
      <c r="C99" s="587"/>
      <c r="D99" s="587">
        <v>662</v>
      </c>
      <c r="E99" s="587">
        <v>450</v>
      </c>
      <c r="F99" s="588" t="str">
        <f t="shared" si="10"/>
        <v/>
      </c>
      <c r="G99" s="588">
        <f t="shared" si="11"/>
        <v>0.6797583081571</v>
      </c>
      <c r="H99" s="586" t="s">
        <v>2573</v>
      </c>
      <c r="I99" s="582" t="s">
        <v>2574</v>
      </c>
      <c r="J99" s="594"/>
      <c r="K99" s="594"/>
      <c r="L99" s="594"/>
      <c r="M99" s="597" t="str">
        <f t="shared" si="8"/>
        <v/>
      </c>
      <c r="N99" s="597" t="str">
        <f t="shared" si="9"/>
        <v/>
      </c>
    </row>
    <row r="100" ht="16.5" customHeight="1" spans="1:14">
      <c r="A100" s="586" t="s">
        <v>2575</v>
      </c>
      <c r="B100" s="582" t="s">
        <v>2576</v>
      </c>
      <c r="C100" s="587">
        <f>SUM(C101:C104)</f>
        <v>0</v>
      </c>
      <c r="D100" s="584">
        <f>SUM(D101:D104)</f>
        <v>0</v>
      </c>
      <c r="E100" s="584">
        <f>SUM(E101:E104)</f>
        <v>0</v>
      </c>
      <c r="F100" s="588" t="str">
        <f t="shared" si="10"/>
        <v/>
      </c>
      <c r="G100" s="588" t="str">
        <f t="shared" si="11"/>
        <v/>
      </c>
      <c r="H100" s="586"/>
      <c r="I100" s="582"/>
      <c r="J100" s="594"/>
      <c r="K100" s="595"/>
      <c r="L100" s="595"/>
      <c r="M100" s="597" t="str">
        <f t="shared" si="8"/>
        <v/>
      </c>
      <c r="N100" s="597" t="str">
        <f t="shared" si="9"/>
        <v/>
      </c>
    </row>
    <row r="101" ht="16.5" customHeight="1" spans="1:14">
      <c r="A101" s="586" t="s">
        <v>2577</v>
      </c>
      <c r="B101" s="582" t="s">
        <v>2578</v>
      </c>
      <c r="C101" s="587"/>
      <c r="D101" s="587"/>
      <c r="E101" s="587"/>
      <c r="F101" s="588" t="str">
        <f t="shared" si="10"/>
        <v/>
      </c>
      <c r="G101" s="588" t="str">
        <f t="shared" si="11"/>
        <v/>
      </c>
      <c r="H101" s="586"/>
      <c r="I101" s="582"/>
      <c r="J101" s="594"/>
      <c r="K101" s="595"/>
      <c r="L101" s="595"/>
      <c r="M101" s="597" t="str">
        <f t="shared" si="8"/>
        <v/>
      </c>
      <c r="N101" s="597" t="str">
        <f t="shared" si="9"/>
        <v/>
      </c>
    </row>
    <row r="102" ht="16.5" customHeight="1" spans="1:14">
      <c r="A102" s="586" t="s">
        <v>2579</v>
      </c>
      <c r="B102" s="582" t="s">
        <v>2580</v>
      </c>
      <c r="C102" s="587"/>
      <c r="D102" s="587"/>
      <c r="E102" s="587"/>
      <c r="F102" s="588" t="str">
        <f t="shared" si="10"/>
        <v/>
      </c>
      <c r="G102" s="588" t="str">
        <f t="shared" si="11"/>
        <v/>
      </c>
      <c r="H102" s="586"/>
      <c r="I102" s="582"/>
      <c r="J102" s="594"/>
      <c r="K102" s="595"/>
      <c r="L102" s="595"/>
      <c r="M102" s="597" t="str">
        <f t="shared" si="8"/>
        <v/>
      </c>
      <c r="N102" s="597" t="str">
        <f t="shared" si="9"/>
        <v/>
      </c>
    </row>
    <row r="103" ht="16.5" customHeight="1" spans="1:14">
      <c r="A103" s="586" t="s">
        <v>2581</v>
      </c>
      <c r="B103" s="582" t="s">
        <v>2582</v>
      </c>
      <c r="C103" s="587"/>
      <c r="D103" s="587"/>
      <c r="E103" s="587"/>
      <c r="F103" s="588" t="str">
        <f t="shared" si="10"/>
        <v/>
      </c>
      <c r="G103" s="588" t="str">
        <f t="shared" si="11"/>
        <v/>
      </c>
      <c r="H103" s="586"/>
      <c r="I103" s="582"/>
      <c r="J103" s="594"/>
      <c r="K103" s="595"/>
      <c r="L103" s="595"/>
      <c r="M103" s="597" t="str">
        <f t="shared" si="8"/>
        <v/>
      </c>
      <c r="N103" s="597" t="str">
        <f t="shared" si="9"/>
        <v/>
      </c>
    </row>
    <row r="104" ht="16.5" customHeight="1" spans="1:14">
      <c r="A104" s="586" t="s">
        <v>2583</v>
      </c>
      <c r="B104" s="582" t="s">
        <v>2584</v>
      </c>
      <c r="C104" s="587"/>
      <c r="D104" s="587"/>
      <c r="E104" s="587"/>
      <c r="F104" s="588" t="str">
        <f t="shared" si="10"/>
        <v/>
      </c>
      <c r="G104" s="588" t="str">
        <f t="shared" si="11"/>
        <v/>
      </c>
      <c r="H104" s="586"/>
      <c r="I104" s="582"/>
      <c r="J104" s="594"/>
      <c r="K104" s="595"/>
      <c r="L104" s="595"/>
      <c r="M104" s="597" t="str">
        <f t="shared" si="8"/>
        <v/>
      </c>
      <c r="N104" s="597" t="str">
        <f t="shared" si="9"/>
        <v/>
      </c>
    </row>
    <row r="105" ht="16.5" customHeight="1" spans="1:14">
      <c r="A105" s="586"/>
      <c r="B105" s="582"/>
      <c r="C105" s="587"/>
      <c r="D105" s="584"/>
      <c r="E105" s="584"/>
      <c r="F105" s="588" t="str">
        <f t="shared" si="10"/>
        <v/>
      </c>
      <c r="G105" s="588" t="str">
        <f t="shared" si="11"/>
        <v/>
      </c>
      <c r="H105" s="586"/>
      <c r="I105" s="582"/>
      <c r="J105" s="594"/>
      <c r="K105" s="595"/>
      <c r="L105" s="595"/>
      <c r="M105" s="597" t="str">
        <f t="shared" si="8"/>
        <v/>
      </c>
      <c r="N105" s="597" t="str">
        <f t="shared" si="9"/>
        <v/>
      </c>
    </row>
    <row r="106" ht="16.5" customHeight="1" spans="1:14">
      <c r="A106" s="586" t="s">
        <v>2585</v>
      </c>
      <c r="B106" s="582" t="s">
        <v>2586</v>
      </c>
      <c r="C106" s="587">
        <f t="shared" ref="C106:E107" si="12">C107</f>
        <v>0</v>
      </c>
      <c r="D106" s="587">
        <f t="shared" si="12"/>
        <v>0</v>
      </c>
      <c r="E106" s="587">
        <f t="shared" si="12"/>
        <v>0</v>
      </c>
      <c r="F106" s="588" t="str">
        <f t="shared" si="10"/>
        <v/>
      </c>
      <c r="G106" s="588" t="str">
        <f t="shared" si="11"/>
        <v/>
      </c>
      <c r="H106" s="586"/>
      <c r="I106" s="582"/>
      <c r="J106" s="594"/>
      <c r="K106" s="595"/>
      <c r="L106" s="595"/>
      <c r="M106" s="597" t="str">
        <f t="shared" si="8"/>
        <v/>
      </c>
      <c r="N106" s="597" t="str">
        <f t="shared" si="9"/>
        <v/>
      </c>
    </row>
    <row r="107" ht="16.5" customHeight="1" spans="1:14">
      <c r="A107" s="586" t="s">
        <v>2587</v>
      </c>
      <c r="B107" s="582" t="s">
        <v>2588</v>
      </c>
      <c r="C107" s="587">
        <f t="shared" si="12"/>
        <v>0</v>
      </c>
      <c r="D107" s="587">
        <f t="shared" si="12"/>
        <v>0</v>
      </c>
      <c r="E107" s="587">
        <f t="shared" si="12"/>
        <v>0</v>
      </c>
      <c r="F107" s="588" t="str">
        <f t="shared" si="10"/>
        <v/>
      </c>
      <c r="G107" s="588" t="str">
        <f t="shared" si="11"/>
        <v/>
      </c>
      <c r="H107" s="586" t="s">
        <v>2589</v>
      </c>
      <c r="I107" s="582" t="s">
        <v>2590</v>
      </c>
      <c r="J107" s="594">
        <f>J108</f>
        <v>400</v>
      </c>
      <c r="K107" s="594">
        <f>K108</f>
        <v>46451</v>
      </c>
      <c r="L107" s="594">
        <f>L108</f>
        <v>1400</v>
      </c>
      <c r="M107" s="597">
        <f t="shared" si="8"/>
        <v>3.5</v>
      </c>
      <c r="N107" s="597">
        <f t="shared" si="9"/>
        <v>0.030139286560031</v>
      </c>
    </row>
    <row r="108" ht="16.5" customHeight="1" spans="1:14">
      <c r="A108" s="586" t="s">
        <v>2591</v>
      </c>
      <c r="B108" s="582" t="s">
        <v>2592</v>
      </c>
      <c r="C108" s="587">
        <f>SUM(C109:C112)</f>
        <v>0</v>
      </c>
      <c r="D108" s="584">
        <f>SUM(D109:D112)</f>
        <v>0</v>
      </c>
      <c r="E108" s="584">
        <f>SUM(E109:E112)</f>
        <v>0</v>
      </c>
      <c r="F108" s="588" t="str">
        <f t="shared" si="10"/>
        <v/>
      </c>
      <c r="G108" s="588" t="str">
        <f t="shared" si="11"/>
        <v/>
      </c>
      <c r="H108" s="586" t="s">
        <v>2593</v>
      </c>
      <c r="I108" s="582" t="s">
        <v>2594</v>
      </c>
      <c r="J108" s="594">
        <v>400</v>
      </c>
      <c r="K108" s="595">
        <v>46451</v>
      </c>
      <c r="L108" s="595">
        <v>1400</v>
      </c>
      <c r="M108" s="597">
        <f t="shared" si="8"/>
        <v>3.5</v>
      </c>
      <c r="N108" s="597">
        <f t="shared" si="9"/>
        <v>0.030139286560031</v>
      </c>
    </row>
    <row r="109" ht="16.5" customHeight="1" spans="1:14">
      <c r="A109" s="586" t="s">
        <v>2595</v>
      </c>
      <c r="B109" s="582" t="s">
        <v>2596</v>
      </c>
      <c r="C109" s="587"/>
      <c r="D109" s="587"/>
      <c r="E109" s="587"/>
      <c r="F109" s="588" t="str">
        <f t="shared" si="10"/>
        <v/>
      </c>
      <c r="G109" s="588" t="str">
        <f t="shared" si="11"/>
        <v/>
      </c>
      <c r="H109" s="586" t="s">
        <v>2597</v>
      </c>
      <c r="I109" s="582" t="s">
        <v>2598</v>
      </c>
      <c r="J109" s="594">
        <v>400</v>
      </c>
      <c r="K109" s="594">
        <v>46451</v>
      </c>
      <c r="L109" s="594">
        <v>1400</v>
      </c>
      <c r="M109" s="597">
        <f t="shared" si="8"/>
        <v>3.5</v>
      </c>
      <c r="N109" s="597">
        <f t="shared" si="9"/>
        <v>0.030139286560031</v>
      </c>
    </row>
    <row r="110" ht="16.5" customHeight="1" spans="1:14">
      <c r="A110" s="586" t="s">
        <v>2599</v>
      </c>
      <c r="B110" s="582" t="s">
        <v>2600</v>
      </c>
      <c r="C110" s="587"/>
      <c r="D110" s="587"/>
      <c r="E110" s="587"/>
      <c r="F110" s="588" t="str">
        <f t="shared" si="10"/>
        <v/>
      </c>
      <c r="G110" s="588" t="str">
        <f t="shared" si="11"/>
        <v/>
      </c>
      <c r="H110" s="586" t="s">
        <v>2601</v>
      </c>
      <c r="I110" s="582" t="s">
        <v>2602</v>
      </c>
      <c r="J110" s="594"/>
      <c r="K110" s="594"/>
      <c r="L110" s="594"/>
      <c r="M110" s="597" t="str">
        <f t="shared" si="8"/>
        <v/>
      </c>
      <c r="N110" s="597" t="str">
        <f t="shared" si="9"/>
        <v/>
      </c>
    </row>
    <row r="111" ht="16.5" customHeight="1" spans="1:14">
      <c r="A111" s="586" t="s">
        <v>2603</v>
      </c>
      <c r="B111" s="582" t="s">
        <v>2604</v>
      </c>
      <c r="C111" s="587"/>
      <c r="D111" s="587"/>
      <c r="E111" s="587"/>
      <c r="F111" s="588" t="str">
        <f t="shared" si="10"/>
        <v/>
      </c>
      <c r="G111" s="588" t="str">
        <f t="shared" si="11"/>
        <v/>
      </c>
      <c r="H111" s="586" t="s">
        <v>2605</v>
      </c>
      <c r="I111" s="582" t="s">
        <v>2606</v>
      </c>
      <c r="J111" s="594"/>
      <c r="K111" s="594"/>
      <c r="L111" s="594"/>
      <c r="M111" s="597" t="str">
        <f t="shared" si="8"/>
        <v/>
      </c>
      <c r="N111" s="597" t="str">
        <f t="shared" si="9"/>
        <v/>
      </c>
    </row>
    <row r="112" ht="16.5" customHeight="1" spans="1:14">
      <c r="A112" s="586" t="s">
        <v>2607</v>
      </c>
      <c r="B112" s="582" t="s">
        <v>2608</v>
      </c>
      <c r="C112" s="587"/>
      <c r="D112" s="587"/>
      <c r="E112" s="587"/>
      <c r="F112" s="588" t="str">
        <f t="shared" si="10"/>
        <v/>
      </c>
      <c r="G112" s="588" t="str">
        <f t="shared" si="11"/>
        <v/>
      </c>
      <c r="H112" s="586" t="s">
        <v>2609</v>
      </c>
      <c r="I112" s="582" t="s">
        <v>2610</v>
      </c>
      <c r="J112" s="594"/>
      <c r="K112" s="594"/>
      <c r="L112" s="594"/>
      <c r="M112" s="597" t="str">
        <f t="shared" si="8"/>
        <v/>
      </c>
      <c r="N112" s="597" t="str">
        <f t="shared" si="9"/>
        <v/>
      </c>
    </row>
    <row r="113" ht="16.5" customHeight="1" spans="1:14">
      <c r="A113" s="586"/>
      <c r="B113" s="582"/>
      <c r="C113" s="587"/>
      <c r="D113" s="584"/>
      <c r="E113" s="584"/>
      <c r="F113" s="588" t="str">
        <f t="shared" si="10"/>
        <v/>
      </c>
      <c r="G113" s="588" t="str">
        <f t="shared" si="11"/>
        <v/>
      </c>
      <c r="H113" s="586"/>
      <c r="I113" s="582"/>
      <c r="J113" s="594"/>
      <c r="K113" s="595"/>
      <c r="L113" s="595"/>
      <c r="M113" s="597" t="str">
        <f t="shared" si="8"/>
        <v/>
      </c>
      <c r="N113" s="597" t="str">
        <f t="shared" si="9"/>
        <v/>
      </c>
    </row>
    <row r="114" ht="16.5" customHeight="1" spans="1:14">
      <c r="A114" s="586"/>
      <c r="B114" s="582"/>
      <c r="C114" s="587"/>
      <c r="D114" s="584"/>
      <c r="E114" s="584"/>
      <c r="F114" s="588" t="str">
        <f t="shared" si="10"/>
        <v/>
      </c>
      <c r="G114" s="588" t="str">
        <f t="shared" si="11"/>
        <v/>
      </c>
      <c r="H114" s="586"/>
      <c r="I114" s="582"/>
      <c r="J114" s="594"/>
      <c r="K114" s="595"/>
      <c r="L114" s="595"/>
      <c r="M114" s="597" t="str">
        <f t="shared" si="8"/>
        <v/>
      </c>
      <c r="N114" s="597" t="str">
        <f t="shared" si="9"/>
        <v/>
      </c>
    </row>
    <row r="115" ht="16.5" customHeight="1" spans="1:14">
      <c r="A115" s="582"/>
      <c r="B115" s="583" t="s">
        <v>92</v>
      </c>
      <c r="C115" s="587">
        <f>SUM(C7,C8,C106)</f>
        <v>171876</v>
      </c>
      <c r="D115" s="584">
        <f>SUM(D7,D8,D106)</f>
        <v>385767</v>
      </c>
      <c r="E115" s="584">
        <f>SUM(E7,E8,E106)</f>
        <v>250731</v>
      </c>
      <c r="F115" s="588">
        <f t="shared" si="10"/>
        <v>1.45879005794875</v>
      </c>
      <c r="G115" s="588">
        <f t="shared" si="11"/>
        <v>0.649954506217484</v>
      </c>
      <c r="H115" s="582"/>
      <c r="I115" s="583" t="s">
        <v>521</v>
      </c>
      <c r="J115" s="594">
        <f>SUM(J7:J8,J107)</f>
        <v>171876</v>
      </c>
      <c r="K115" s="595">
        <f>SUM(K7:K8,K107)</f>
        <v>385767</v>
      </c>
      <c r="L115" s="595">
        <f>SUM(L7:L8,L107)</f>
        <v>250731</v>
      </c>
      <c r="M115" s="597">
        <f t="shared" si="8"/>
        <v>1.45879005794875</v>
      </c>
      <c r="N115" s="597">
        <f t="shared" si="9"/>
        <v>0.649954506217484</v>
      </c>
    </row>
  </sheetData>
  <mergeCells count="14">
    <mergeCell ref="A2:N2"/>
    <mergeCell ref="M3:N3"/>
    <mergeCell ref="A4:G4"/>
    <mergeCell ref="H4:N4"/>
    <mergeCell ref="E5:G5"/>
    <mergeCell ref="L5:N5"/>
    <mergeCell ref="A5:A6"/>
    <mergeCell ref="B5:B6"/>
    <mergeCell ref="C5:C6"/>
    <mergeCell ref="D5:D6"/>
    <mergeCell ref="H5:H6"/>
    <mergeCell ref="I5:I6"/>
    <mergeCell ref="J5:J6"/>
    <mergeCell ref="K5:K6"/>
  </mergeCells>
  <pageMargins left="0.49" right="0.49" top="0.28" bottom="0.33" header="0.32" footer="0.18"/>
  <pageSetup paperSize="9" scale="65" orientation="landscape"/>
  <headerFooter>
    <oddFooter>&amp;C&amp;P/&amp;N</oddFooter>
    <evenFooter>&amp;C&amp;P/&amp;N</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3"/>
  <sheetViews>
    <sheetView workbookViewId="0">
      <selection activeCell="P15" sqref="P15"/>
    </sheetView>
  </sheetViews>
  <sheetFormatPr defaultColWidth="8.75" defaultRowHeight="13.5" customHeight="1"/>
  <cols>
    <col min="1" max="1" width="9.125" customWidth="1"/>
    <col min="2" max="2" width="9.875" customWidth="1"/>
    <col min="3" max="3" width="41.75" customWidth="1"/>
    <col min="4" max="9" width="10.625" customWidth="1"/>
    <col min="10" max="10" width="9.625" customWidth="1"/>
    <col min="11" max="11" width="10.625" customWidth="1"/>
  </cols>
  <sheetData>
    <row r="1" ht="18" customHeight="1" spans="1:11">
      <c r="A1" s="526" t="s">
        <v>2611</v>
      </c>
      <c r="B1" s="34"/>
      <c r="C1" s="34"/>
      <c r="D1" s="527"/>
      <c r="E1" s="527"/>
      <c r="F1" s="527"/>
      <c r="G1" s="527"/>
      <c r="H1" s="527"/>
      <c r="I1" s="527"/>
      <c r="J1" s="34"/>
      <c r="K1" s="34"/>
    </row>
    <row r="2" ht="24" customHeight="1" spans="1:11">
      <c r="A2" s="528" t="s">
        <v>2365</v>
      </c>
      <c r="B2" s="528"/>
      <c r="C2" s="528"/>
      <c r="D2" s="528"/>
      <c r="E2" s="528"/>
      <c r="F2" s="528"/>
      <c r="G2" s="528"/>
      <c r="H2" s="528"/>
      <c r="I2" s="528"/>
      <c r="J2" s="528"/>
      <c r="K2" s="528"/>
    </row>
    <row r="3" ht="20.25" customHeight="1" spans="1:11">
      <c r="A3" s="34"/>
      <c r="B3" s="34"/>
      <c r="C3" s="34"/>
      <c r="D3" s="34"/>
      <c r="E3" s="34"/>
      <c r="F3" s="34"/>
      <c r="G3" s="34"/>
      <c r="H3" s="34"/>
      <c r="I3" s="34"/>
      <c r="J3" s="34"/>
      <c r="K3" s="557" t="s">
        <v>32</v>
      </c>
    </row>
    <row r="4" ht="18.75" customHeight="1" spans="1:11">
      <c r="A4" s="529" t="s">
        <v>2612</v>
      </c>
      <c r="B4" s="530" t="s">
        <v>37</v>
      </c>
      <c r="C4" s="531" t="s">
        <v>33</v>
      </c>
      <c r="D4" s="532" t="s">
        <v>34</v>
      </c>
      <c r="E4" s="532" t="s">
        <v>2613</v>
      </c>
      <c r="F4" s="533" t="s">
        <v>36</v>
      </c>
      <c r="G4" s="533"/>
      <c r="H4" s="533"/>
      <c r="I4" s="533"/>
      <c r="J4" s="533"/>
      <c r="K4" s="533"/>
    </row>
    <row r="5" ht="23.25" customHeight="1" spans="1:11">
      <c r="A5" s="534"/>
      <c r="B5" s="530"/>
      <c r="C5" s="531"/>
      <c r="D5" s="532"/>
      <c r="E5" s="532"/>
      <c r="F5" s="535" t="s">
        <v>2614</v>
      </c>
      <c r="G5" s="536"/>
      <c r="H5" s="537"/>
      <c r="I5" s="532" t="s">
        <v>2615</v>
      </c>
      <c r="J5" s="558" t="s">
        <v>40</v>
      </c>
      <c r="K5" s="558" t="s">
        <v>2616</v>
      </c>
    </row>
    <row r="6" ht="25.5" customHeight="1" spans="1:11">
      <c r="A6" s="534"/>
      <c r="B6" s="530"/>
      <c r="C6" s="531"/>
      <c r="D6" s="532"/>
      <c r="E6" s="532"/>
      <c r="F6" s="533" t="s">
        <v>2617</v>
      </c>
      <c r="G6" s="533" t="s">
        <v>2618</v>
      </c>
      <c r="H6" s="533" t="s">
        <v>2619</v>
      </c>
      <c r="I6" s="532"/>
      <c r="J6" s="558"/>
      <c r="K6" s="558"/>
    </row>
    <row r="7" ht="16.5" customHeight="1" spans="1:11">
      <c r="A7" s="538" t="s">
        <v>2620</v>
      </c>
      <c r="B7" s="539" t="s">
        <v>2378</v>
      </c>
      <c r="C7" s="540" t="s">
        <v>2379</v>
      </c>
      <c r="D7" s="541">
        <v>290</v>
      </c>
      <c r="E7" s="542">
        <v>290</v>
      </c>
      <c r="F7" s="543"/>
      <c r="G7" s="543"/>
      <c r="H7" s="543">
        <v>290</v>
      </c>
      <c r="I7" s="559">
        <f t="shared" ref="I7:I46" si="0">SUM(F7:H7)</f>
        <v>290</v>
      </c>
      <c r="J7" s="560">
        <f t="shared" ref="J7:J38" si="1">IFERROR($I7/D7,"")</f>
        <v>1</v>
      </c>
      <c r="K7" s="560">
        <f t="shared" ref="K7:K38" si="2">IFERROR($I7/E7,"")</f>
        <v>1</v>
      </c>
    </row>
    <row r="8" ht="16.5" customHeight="1" spans="1:11">
      <c r="A8" s="538"/>
      <c r="B8" s="539" t="s">
        <v>2380</v>
      </c>
      <c r="C8" s="540" t="s">
        <v>2381</v>
      </c>
      <c r="D8" s="542">
        <v>61</v>
      </c>
      <c r="E8" s="542">
        <v>61</v>
      </c>
      <c r="F8" s="543"/>
      <c r="G8" s="543"/>
      <c r="H8" s="543">
        <v>61</v>
      </c>
      <c r="I8" s="559">
        <f t="shared" si="0"/>
        <v>61</v>
      </c>
      <c r="J8" s="561">
        <f t="shared" si="1"/>
        <v>1</v>
      </c>
      <c r="K8" s="561">
        <f t="shared" si="2"/>
        <v>1</v>
      </c>
    </row>
    <row r="9" ht="16.5" customHeight="1" spans="1:11">
      <c r="A9" s="538"/>
      <c r="B9" s="539" t="s">
        <v>2382</v>
      </c>
      <c r="C9" s="540" t="s">
        <v>2383</v>
      </c>
      <c r="D9" s="542">
        <v>1116</v>
      </c>
      <c r="E9" s="542">
        <v>1116</v>
      </c>
      <c r="F9" s="543"/>
      <c r="G9" s="543"/>
      <c r="H9" s="543">
        <v>1116</v>
      </c>
      <c r="I9" s="559">
        <f t="shared" si="0"/>
        <v>1116</v>
      </c>
      <c r="J9" s="561">
        <f t="shared" si="1"/>
        <v>1</v>
      </c>
      <c r="K9" s="561">
        <f t="shared" si="2"/>
        <v>1</v>
      </c>
    </row>
    <row r="10" ht="16.5" customHeight="1" spans="1:11">
      <c r="A10" s="538"/>
      <c r="B10" s="539" t="s">
        <v>2384</v>
      </c>
      <c r="C10" s="540" t="s">
        <v>2385</v>
      </c>
      <c r="D10" s="541">
        <v>13</v>
      </c>
      <c r="E10" s="541">
        <v>13</v>
      </c>
      <c r="F10" s="544"/>
      <c r="G10" s="544"/>
      <c r="H10" s="544">
        <v>13</v>
      </c>
      <c r="I10" s="559">
        <f t="shared" si="0"/>
        <v>13</v>
      </c>
      <c r="J10" s="561">
        <f t="shared" si="1"/>
        <v>1</v>
      </c>
      <c r="K10" s="561">
        <f t="shared" si="2"/>
        <v>1</v>
      </c>
    </row>
    <row r="11" ht="16.5" customHeight="1" spans="1:11">
      <c r="A11" s="538"/>
      <c r="B11" s="539" t="s">
        <v>2386</v>
      </c>
      <c r="C11" s="540" t="s">
        <v>2387</v>
      </c>
      <c r="D11" s="541">
        <v>4291</v>
      </c>
      <c r="E11" s="541">
        <v>4291</v>
      </c>
      <c r="F11" s="544"/>
      <c r="G11" s="544"/>
      <c r="H11" s="544">
        <v>4291</v>
      </c>
      <c r="I11" s="559">
        <f t="shared" si="0"/>
        <v>4291</v>
      </c>
      <c r="J11" s="561">
        <f t="shared" si="1"/>
        <v>1</v>
      </c>
      <c r="K11" s="561">
        <f t="shared" si="2"/>
        <v>1</v>
      </c>
    </row>
    <row r="12" ht="16.5" customHeight="1" spans="1:11">
      <c r="A12" s="538"/>
      <c r="B12" s="539" t="s">
        <v>2388</v>
      </c>
      <c r="C12" s="540" t="s">
        <v>2389</v>
      </c>
      <c r="D12" s="541"/>
      <c r="E12" s="541"/>
      <c r="F12" s="544"/>
      <c r="G12" s="544"/>
      <c r="H12" s="544"/>
      <c r="I12" s="559">
        <f t="shared" si="0"/>
        <v>0</v>
      </c>
      <c r="J12" s="561" t="str">
        <f t="shared" si="1"/>
        <v/>
      </c>
      <c r="K12" s="561" t="str">
        <f t="shared" si="2"/>
        <v/>
      </c>
    </row>
    <row r="13" ht="16.5" customHeight="1" spans="1:11">
      <c r="A13" s="538"/>
      <c r="B13" s="539" t="s">
        <v>2392</v>
      </c>
      <c r="C13" s="540" t="s">
        <v>2393</v>
      </c>
      <c r="D13" s="541"/>
      <c r="E13" s="541"/>
      <c r="F13" s="544"/>
      <c r="G13" s="544"/>
      <c r="H13" s="544"/>
      <c r="I13" s="559">
        <f t="shared" si="0"/>
        <v>0</v>
      </c>
      <c r="J13" s="561" t="str">
        <f t="shared" si="1"/>
        <v/>
      </c>
      <c r="K13" s="561" t="str">
        <f t="shared" si="2"/>
        <v/>
      </c>
    </row>
    <row r="14" ht="16.5" customHeight="1" spans="1:11">
      <c r="A14" s="538"/>
      <c r="B14" s="539" t="s">
        <v>2394</v>
      </c>
      <c r="C14" s="540" t="s">
        <v>2395</v>
      </c>
      <c r="D14" s="541">
        <v>47820</v>
      </c>
      <c r="E14" s="541">
        <v>58658</v>
      </c>
      <c r="F14" s="544"/>
      <c r="G14" s="544"/>
      <c r="H14" s="544">
        <v>58355</v>
      </c>
      <c r="I14" s="559">
        <f t="shared" si="0"/>
        <v>58355</v>
      </c>
      <c r="J14" s="561">
        <f t="shared" si="1"/>
        <v>1.22030531158511</v>
      </c>
      <c r="K14" s="561">
        <f t="shared" si="2"/>
        <v>0.994834464182209</v>
      </c>
    </row>
    <row r="15" ht="16.5" customHeight="1" spans="1:11">
      <c r="A15" s="538"/>
      <c r="B15" s="539" t="s">
        <v>2396</v>
      </c>
      <c r="C15" s="540" t="s">
        <v>2397</v>
      </c>
      <c r="D15" s="541">
        <v>12824</v>
      </c>
      <c r="E15" s="541">
        <v>14727</v>
      </c>
      <c r="F15" s="544"/>
      <c r="G15" s="544"/>
      <c r="H15" s="544">
        <v>12153</v>
      </c>
      <c r="I15" s="559">
        <f t="shared" si="0"/>
        <v>12153</v>
      </c>
      <c r="J15" s="561">
        <f t="shared" si="1"/>
        <v>0.947676232064878</v>
      </c>
      <c r="K15" s="561">
        <f t="shared" si="2"/>
        <v>0.825218985536769</v>
      </c>
    </row>
    <row r="16" ht="16.5" customHeight="1" spans="1:11">
      <c r="A16" s="538"/>
      <c r="B16" s="539" t="s">
        <v>2398</v>
      </c>
      <c r="C16" s="540" t="s">
        <v>2399</v>
      </c>
      <c r="D16" s="541">
        <v>935</v>
      </c>
      <c r="E16" s="541">
        <v>6481</v>
      </c>
      <c r="F16" s="544">
        <v>10</v>
      </c>
      <c r="G16" s="544">
        <v>7</v>
      </c>
      <c r="H16" s="544">
        <v>1268</v>
      </c>
      <c r="I16" s="559">
        <f t="shared" si="0"/>
        <v>1285</v>
      </c>
      <c r="J16" s="561">
        <f t="shared" si="1"/>
        <v>1.37433155080214</v>
      </c>
      <c r="K16" s="561">
        <f t="shared" si="2"/>
        <v>0.198271871624749</v>
      </c>
    </row>
    <row r="17" ht="16.5" customHeight="1" spans="1:11">
      <c r="A17" s="538"/>
      <c r="B17" s="539" t="s">
        <v>2400</v>
      </c>
      <c r="C17" s="540" t="s">
        <v>2401</v>
      </c>
      <c r="D17" s="541"/>
      <c r="E17" s="541"/>
      <c r="F17" s="544"/>
      <c r="G17" s="544"/>
      <c r="H17" s="544"/>
      <c r="I17" s="559">
        <f t="shared" si="0"/>
        <v>0</v>
      </c>
      <c r="J17" s="561" t="str">
        <f t="shared" si="1"/>
        <v/>
      </c>
      <c r="K17" s="561" t="str">
        <f t="shared" si="2"/>
        <v/>
      </c>
    </row>
    <row r="18" ht="16.5" customHeight="1" spans="1:11">
      <c r="A18" s="538"/>
      <c r="B18" s="539" t="s">
        <v>2402</v>
      </c>
      <c r="C18" s="540" t="s">
        <v>2403</v>
      </c>
      <c r="D18" s="541">
        <v>2483</v>
      </c>
      <c r="E18" s="541">
        <v>2395</v>
      </c>
      <c r="F18" s="544">
        <v>31</v>
      </c>
      <c r="G18" s="544"/>
      <c r="H18" s="544">
        <v>2364</v>
      </c>
      <c r="I18" s="559">
        <f t="shared" si="0"/>
        <v>2395</v>
      </c>
      <c r="J18" s="561">
        <f t="shared" si="1"/>
        <v>0.964559001208216</v>
      </c>
      <c r="K18" s="561">
        <f t="shared" si="2"/>
        <v>1</v>
      </c>
    </row>
    <row r="19" ht="16.5" customHeight="1" spans="1:11">
      <c r="A19" s="538"/>
      <c r="B19" s="539" t="s">
        <v>2404</v>
      </c>
      <c r="C19" s="540" t="s">
        <v>2405</v>
      </c>
      <c r="D19" s="541">
        <v>1000</v>
      </c>
      <c r="E19" s="541">
        <v>388</v>
      </c>
      <c r="F19" s="544"/>
      <c r="G19" s="544"/>
      <c r="H19" s="544">
        <v>230</v>
      </c>
      <c r="I19" s="559">
        <f t="shared" si="0"/>
        <v>230</v>
      </c>
      <c r="J19" s="561">
        <f t="shared" si="1"/>
        <v>0.23</v>
      </c>
      <c r="K19" s="561">
        <f t="shared" si="2"/>
        <v>0.592783505154639</v>
      </c>
    </row>
    <row r="20" ht="16.5" customHeight="1" spans="1:11">
      <c r="A20" s="538"/>
      <c r="B20" s="539" t="s">
        <v>2406</v>
      </c>
      <c r="C20" s="540" t="s">
        <v>2407</v>
      </c>
      <c r="D20" s="541">
        <v>11422</v>
      </c>
      <c r="E20" s="541">
        <v>13335</v>
      </c>
      <c r="F20" s="544"/>
      <c r="G20" s="544"/>
      <c r="H20" s="544">
        <v>11600</v>
      </c>
      <c r="I20" s="559">
        <f t="shared" si="0"/>
        <v>11600</v>
      </c>
      <c r="J20" s="561">
        <f t="shared" si="1"/>
        <v>1.01558396077745</v>
      </c>
      <c r="K20" s="561">
        <f t="shared" si="2"/>
        <v>0.869891263592051</v>
      </c>
    </row>
    <row r="21" ht="16.5" customHeight="1" spans="1:11">
      <c r="A21" s="538"/>
      <c r="B21" s="539" t="s">
        <v>2408</v>
      </c>
      <c r="C21" s="540" t="s">
        <v>2409</v>
      </c>
      <c r="D21" s="541">
        <v>9212</v>
      </c>
      <c r="E21" s="541">
        <v>10823</v>
      </c>
      <c r="F21" s="544">
        <v>150</v>
      </c>
      <c r="G21" s="544"/>
      <c r="H21" s="544">
        <v>9928</v>
      </c>
      <c r="I21" s="559">
        <f t="shared" si="0"/>
        <v>10078</v>
      </c>
      <c r="J21" s="561">
        <f t="shared" si="1"/>
        <v>1.09400781589231</v>
      </c>
      <c r="K21" s="561">
        <f t="shared" si="2"/>
        <v>0.931165111336968</v>
      </c>
    </row>
    <row r="22" ht="16.5" customHeight="1" spans="1:11">
      <c r="A22" s="538"/>
      <c r="B22" s="539" t="s">
        <v>2410</v>
      </c>
      <c r="C22" s="540" t="s">
        <v>2411</v>
      </c>
      <c r="D22" s="541"/>
      <c r="E22" s="541"/>
      <c r="F22" s="544"/>
      <c r="G22" s="544"/>
      <c r="H22" s="544"/>
      <c r="I22" s="559">
        <f t="shared" si="0"/>
        <v>0</v>
      </c>
      <c r="J22" s="561" t="str">
        <f t="shared" si="1"/>
        <v/>
      </c>
      <c r="K22" s="561" t="str">
        <f t="shared" si="2"/>
        <v/>
      </c>
    </row>
    <row r="23" ht="16.5" customHeight="1" spans="1:11">
      <c r="A23" s="538"/>
      <c r="B23" s="539" t="s">
        <v>2412</v>
      </c>
      <c r="C23" s="540" t="s">
        <v>2413</v>
      </c>
      <c r="D23" s="541"/>
      <c r="E23" s="541"/>
      <c r="F23" s="544"/>
      <c r="G23" s="544"/>
      <c r="H23" s="544"/>
      <c r="I23" s="559">
        <f t="shared" si="0"/>
        <v>0</v>
      </c>
      <c r="J23" s="561" t="str">
        <f t="shared" si="1"/>
        <v/>
      </c>
      <c r="K23" s="561" t="str">
        <f t="shared" si="2"/>
        <v/>
      </c>
    </row>
    <row r="24" ht="16.5" customHeight="1" spans="1:11">
      <c r="A24" s="538"/>
      <c r="B24" s="539" t="s">
        <v>2414</v>
      </c>
      <c r="C24" s="540" t="s">
        <v>2415</v>
      </c>
      <c r="D24" s="541"/>
      <c r="E24" s="541"/>
      <c r="F24" s="544"/>
      <c r="G24" s="544"/>
      <c r="H24" s="544"/>
      <c r="I24" s="559">
        <f t="shared" si="0"/>
        <v>0</v>
      </c>
      <c r="J24" s="561" t="str">
        <f t="shared" si="1"/>
        <v/>
      </c>
      <c r="K24" s="561" t="str">
        <f t="shared" si="2"/>
        <v/>
      </c>
    </row>
    <row r="25" ht="16.5" customHeight="1" spans="1:11">
      <c r="A25" s="538"/>
      <c r="B25" s="539" t="s">
        <v>2416</v>
      </c>
      <c r="C25" s="540" t="s">
        <v>2417</v>
      </c>
      <c r="D25" s="541">
        <v>8245</v>
      </c>
      <c r="E25" s="541">
        <v>11820</v>
      </c>
      <c r="F25" s="544">
        <v>5963</v>
      </c>
      <c r="G25" s="544"/>
      <c r="H25" s="544">
        <v>4729</v>
      </c>
      <c r="I25" s="559">
        <f t="shared" si="0"/>
        <v>10692</v>
      </c>
      <c r="J25" s="561">
        <f t="shared" si="1"/>
        <v>1.29678593086719</v>
      </c>
      <c r="K25" s="561">
        <f t="shared" si="2"/>
        <v>0.904568527918782</v>
      </c>
    </row>
    <row r="26" ht="16.5" customHeight="1" spans="1:11">
      <c r="A26" s="538"/>
      <c r="B26" s="539" t="s">
        <v>2418</v>
      </c>
      <c r="C26" s="540" t="s">
        <v>2419</v>
      </c>
      <c r="D26" s="541"/>
      <c r="E26" s="545">
        <v>10</v>
      </c>
      <c r="F26" s="544"/>
      <c r="G26" s="544"/>
      <c r="H26" s="544"/>
      <c r="I26" s="559">
        <f t="shared" si="0"/>
        <v>0</v>
      </c>
      <c r="J26" s="561" t="str">
        <f t="shared" si="1"/>
        <v/>
      </c>
      <c r="K26" s="561">
        <f t="shared" si="2"/>
        <v>0</v>
      </c>
    </row>
    <row r="27" ht="16.5" customHeight="1" spans="1:11">
      <c r="A27" s="538"/>
      <c r="B27" s="539" t="s">
        <v>2420</v>
      </c>
      <c r="C27" s="540" t="s">
        <v>2421</v>
      </c>
      <c r="D27" s="541"/>
      <c r="E27" s="545"/>
      <c r="F27" s="544"/>
      <c r="G27" s="544"/>
      <c r="H27" s="544"/>
      <c r="I27" s="559">
        <f t="shared" si="0"/>
        <v>0</v>
      </c>
      <c r="J27" s="561" t="str">
        <f t="shared" si="1"/>
        <v/>
      </c>
      <c r="K27" s="561" t="str">
        <f t="shared" si="2"/>
        <v/>
      </c>
    </row>
    <row r="28" ht="16.5" customHeight="1" spans="1:11">
      <c r="A28" s="538"/>
      <c r="B28" s="539" t="s">
        <v>2422</v>
      </c>
      <c r="C28" s="540" t="s">
        <v>2423</v>
      </c>
      <c r="D28" s="541"/>
      <c r="E28" s="545"/>
      <c r="F28" s="544"/>
      <c r="G28" s="544"/>
      <c r="H28" s="544"/>
      <c r="I28" s="559">
        <f t="shared" si="0"/>
        <v>0</v>
      </c>
      <c r="J28" s="561" t="str">
        <f t="shared" si="1"/>
        <v/>
      </c>
      <c r="K28" s="561" t="str">
        <f t="shared" si="2"/>
        <v/>
      </c>
    </row>
    <row r="29" ht="16.5" customHeight="1" spans="1:11">
      <c r="A29" s="538"/>
      <c r="B29" s="539" t="s">
        <v>2424</v>
      </c>
      <c r="C29" s="540" t="s">
        <v>2425</v>
      </c>
      <c r="D29" s="541">
        <v>498</v>
      </c>
      <c r="E29" s="545">
        <v>783</v>
      </c>
      <c r="F29" s="544">
        <v>37</v>
      </c>
      <c r="G29" s="544"/>
      <c r="H29" s="544">
        <v>657</v>
      </c>
      <c r="I29" s="559">
        <f t="shared" si="0"/>
        <v>694</v>
      </c>
      <c r="J29" s="561">
        <f t="shared" si="1"/>
        <v>1.39357429718876</v>
      </c>
      <c r="K29" s="561">
        <f t="shared" si="2"/>
        <v>0.886334610472541</v>
      </c>
    </row>
    <row r="30" ht="16.5" customHeight="1" spans="1:11">
      <c r="A30" s="538"/>
      <c r="B30" s="539" t="s">
        <v>2426</v>
      </c>
      <c r="C30" s="540" t="s">
        <v>2427</v>
      </c>
      <c r="D30" s="541"/>
      <c r="E30" s="545">
        <v>7373</v>
      </c>
      <c r="F30" s="544">
        <v>1998</v>
      </c>
      <c r="G30" s="544"/>
      <c r="H30" s="544">
        <v>5292</v>
      </c>
      <c r="I30" s="559">
        <f t="shared" si="0"/>
        <v>7290</v>
      </c>
      <c r="J30" s="561" t="str">
        <f t="shared" si="1"/>
        <v/>
      </c>
      <c r="K30" s="561">
        <f t="shared" si="2"/>
        <v>0.988742709887427</v>
      </c>
    </row>
    <row r="31" ht="16.5" customHeight="1" spans="1:11">
      <c r="A31" s="538"/>
      <c r="B31" s="539" t="s">
        <v>2428</v>
      </c>
      <c r="C31" s="540" t="s">
        <v>2429</v>
      </c>
      <c r="D31" s="541"/>
      <c r="E31" s="545"/>
      <c r="F31" s="544"/>
      <c r="G31" s="544"/>
      <c r="H31" s="544"/>
      <c r="I31" s="559">
        <f t="shared" si="0"/>
        <v>0</v>
      </c>
      <c r="J31" s="561" t="str">
        <f t="shared" si="1"/>
        <v/>
      </c>
      <c r="K31" s="561" t="str">
        <f t="shared" si="2"/>
        <v/>
      </c>
    </row>
    <row r="32" ht="16.5" customHeight="1" spans="1:11">
      <c r="A32" s="538"/>
      <c r="B32" s="539" t="s">
        <v>2430</v>
      </c>
      <c r="C32" s="540" t="s">
        <v>2431</v>
      </c>
      <c r="D32" s="541">
        <v>202</v>
      </c>
      <c r="E32" s="545">
        <v>1025</v>
      </c>
      <c r="F32" s="544">
        <v>73</v>
      </c>
      <c r="G32" s="544"/>
      <c r="H32" s="544">
        <v>210</v>
      </c>
      <c r="I32" s="559">
        <f t="shared" si="0"/>
        <v>283</v>
      </c>
      <c r="J32" s="561">
        <f t="shared" si="1"/>
        <v>1.4009900990099</v>
      </c>
      <c r="K32" s="561">
        <f t="shared" si="2"/>
        <v>0.27609756097561</v>
      </c>
    </row>
    <row r="33" ht="16.5" customHeight="1" spans="1:11">
      <c r="A33" s="538"/>
      <c r="B33" s="539" t="s">
        <v>2432</v>
      </c>
      <c r="C33" s="540" t="s">
        <v>2433</v>
      </c>
      <c r="D33" s="541">
        <v>14773</v>
      </c>
      <c r="E33" s="545">
        <v>19159</v>
      </c>
      <c r="F33" s="544">
        <v>2805</v>
      </c>
      <c r="G33" s="544"/>
      <c r="H33" s="544">
        <v>12577</v>
      </c>
      <c r="I33" s="559">
        <f t="shared" si="0"/>
        <v>15382</v>
      </c>
      <c r="J33" s="561">
        <f t="shared" si="1"/>
        <v>1.04122385432884</v>
      </c>
      <c r="K33" s="561">
        <f t="shared" si="2"/>
        <v>0.8028602745446</v>
      </c>
    </row>
    <row r="34" ht="16.5" customHeight="1" spans="1:11">
      <c r="A34" s="538"/>
      <c r="B34" s="539" t="s">
        <v>2434</v>
      </c>
      <c r="C34" s="540" t="s">
        <v>2435</v>
      </c>
      <c r="D34" s="541">
        <v>2519</v>
      </c>
      <c r="E34" s="545">
        <v>4328</v>
      </c>
      <c r="F34" s="544">
        <v>258</v>
      </c>
      <c r="G34" s="544"/>
      <c r="H34" s="544">
        <v>1721</v>
      </c>
      <c r="I34" s="559">
        <f t="shared" si="0"/>
        <v>1979</v>
      </c>
      <c r="J34" s="561">
        <f t="shared" si="1"/>
        <v>0.785629217943628</v>
      </c>
      <c r="K34" s="561">
        <f t="shared" si="2"/>
        <v>0.457255083179298</v>
      </c>
    </row>
    <row r="35" ht="16.5" customHeight="1" spans="1:11">
      <c r="A35" s="538"/>
      <c r="B35" s="539" t="s">
        <v>2436</v>
      </c>
      <c r="C35" s="540" t="s">
        <v>2437</v>
      </c>
      <c r="D35" s="541"/>
      <c r="E35" s="545">
        <v>739</v>
      </c>
      <c r="F35" s="544"/>
      <c r="G35" s="544"/>
      <c r="H35" s="544"/>
      <c r="I35" s="559">
        <f t="shared" si="0"/>
        <v>0</v>
      </c>
      <c r="J35" s="561" t="str">
        <f t="shared" si="1"/>
        <v/>
      </c>
      <c r="K35" s="561">
        <f t="shared" si="2"/>
        <v>0</v>
      </c>
    </row>
    <row r="36" ht="16.5" customHeight="1" spans="1:11">
      <c r="A36" s="538"/>
      <c r="B36" s="539" t="s">
        <v>2438</v>
      </c>
      <c r="C36" s="540" t="s">
        <v>2439</v>
      </c>
      <c r="D36" s="541"/>
      <c r="E36" s="545"/>
      <c r="F36" s="544"/>
      <c r="G36" s="544"/>
      <c r="H36" s="544"/>
      <c r="I36" s="559">
        <f t="shared" si="0"/>
        <v>0</v>
      </c>
      <c r="J36" s="561" t="str">
        <f t="shared" si="1"/>
        <v/>
      </c>
      <c r="K36" s="561" t="str">
        <f t="shared" si="2"/>
        <v/>
      </c>
    </row>
    <row r="37" ht="16.5" customHeight="1" spans="1:11">
      <c r="A37" s="538"/>
      <c r="B37" s="539" t="s">
        <v>2440</v>
      </c>
      <c r="C37" s="540" t="s">
        <v>2441</v>
      </c>
      <c r="D37" s="541">
        <v>3757</v>
      </c>
      <c r="E37" s="545">
        <v>40545</v>
      </c>
      <c r="F37" s="544">
        <v>1339</v>
      </c>
      <c r="G37" s="544"/>
      <c r="H37" s="544">
        <v>12510</v>
      </c>
      <c r="I37" s="559">
        <f t="shared" si="0"/>
        <v>13849</v>
      </c>
      <c r="J37" s="561">
        <f t="shared" si="1"/>
        <v>3.68618578653181</v>
      </c>
      <c r="K37" s="561">
        <f t="shared" si="2"/>
        <v>0.341571093846344</v>
      </c>
    </row>
    <row r="38" ht="16.5" customHeight="1" spans="1:11">
      <c r="A38" s="538"/>
      <c r="B38" s="539" t="s">
        <v>2442</v>
      </c>
      <c r="C38" s="540" t="s">
        <v>2443</v>
      </c>
      <c r="D38" s="541"/>
      <c r="E38" s="545">
        <v>5404</v>
      </c>
      <c r="F38" s="544"/>
      <c r="G38" s="544"/>
      <c r="H38" s="544">
        <v>373</v>
      </c>
      <c r="I38" s="559">
        <f t="shared" si="0"/>
        <v>373</v>
      </c>
      <c r="J38" s="561" t="str">
        <f t="shared" si="1"/>
        <v/>
      </c>
      <c r="K38" s="561">
        <f t="shared" si="2"/>
        <v>0.0690229459659511</v>
      </c>
    </row>
    <row r="39" ht="16.5" customHeight="1" spans="1:11">
      <c r="A39" s="538"/>
      <c r="B39" s="539" t="s">
        <v>2444</v>
      </c>
      <c r="C39" s="540" t="s">
        <v>2445</v>
      </c>
      <c r="D39" s="541"/>
      <c r="E39" s="545">
        <v>312</v>
      </c>
      <c r="F39" s="544"/>
      <c r="G39" s="544"/>
      <c r="H39" s="544"/>
      <c r="I39" s="559">
        <f t="shared" si="0"/>
        <v>0</v>
      </c>
      <c r="J39" s="561" t="str">
        <f t="shared" ref="J39:J70" si="3">IFERROR($I39/D39,"")</f>
        <v/>
      </c>
      <c r="K39" s="561">
        <f t="shared" ref="K39:K70" si="4">IFERROR($I39/E39,"")</f>
        <v>0</v>
      </c>
    </row>
    <row r="40" ht="16.5" customHeight="1" spans="1:11">
      <c r="A40" s="538"/>
      <c r="B40" s="539" t="s">
        <v>2446</v>
      </c>
      <c r="C40" s="540" t="s">
        <v>2447</v>
      </c>
      <c r="D40" s="541"/>
      <c r="E40" s="545"/>
      <c r="F40" s="544"/>
      <c r="G40" s="544"/>
      <c r="H40" s="544"/>
      <c r="I40" s="559">
        <f t="shared" si="0"/>
        <v>0</v>
      </c>
      <c r="J40" s="561" t="str">
        <f t="shared" si="3"/>
        <v/>
      </c>
      <c r="K40" s="561" t="str">
        <f t="shared" si="4"/>
        <v/>
      </c>
    </row>
    <row r="41" ht="16.5" customHeight="1" spans="1:11">
      <c r="A41" s="538"/>
      <c r="B41" s="539" t="s">
        <v>2448</v>
      </c>
      <c r="C41" s="540" t="s">
        <v>2449</v>
      </c>
      <c r="D41" s="541"/>
      <c r="E41" s="545"/>
      <c r="F41" s="544"/>
      <c r="G41" s="544"/>
      <c r="H41" s="544"/>
      <c r="I41" s="559">
        <f t="shared" si="0"/>
        <v>0</v>
      </c>
      <c r="J41" s="561" t="str">
        <f t="shared" si="3"/>
        <v/>
      </c>
      <c r="K41" s="561" t="str">
        <f t="shared" si="4"/>
        <v/>
      </c>
    </row>
    <row r="42" ht="16.5" customHeight="1" spans="1:11">
      <c r="A42" s="538"/>
      <c r="B42" s="539" t="s">
        <v>2450</v>
      </c>
      <c r="C42" s="540" t="s">
        <v>2451</v>
      </c>
      <c r="D42" s="541"/>
      <c r="E42" s="545"/>
      <c r="F42" s="544"/>
      <c r="G42" s="544"/>
      <c r="H42" s="544"/>
      <c r="I42" s="559">
        <f t="shared" si="0"/>
        <v>0</v>
      </c>
      <c r="J42" s="561" t="str">
        <f t="shared" si="3"/>
        <v/>
      </c>
      <c r="K42" s="561" t="str">
        <f t="shared" si="4"/>
        <v/>
      </c>
    </row>
    <row r="43" ht="16.5" customHeight="1" spans="1:11">
      <c r="A43" s="538"/>
      <c r="B43" s="539" t="s">
        <v>2452</v>
      </c>
      <c r="C43" s="540" t="s">
        <v>2453</v>
      </c>
      <c r="D43" s="541"/>
      <c r="E43" s="545">
        <v>5967</v>
      </c>
      <c r="F43" s="544">
        <v>11</v>
      </c>
      <c r="G43" s="544"/>
      <c r="H43" s="544">
        <v>1804</v>
      </c>
      <c r="I43" s="559">
        <f t="shared" si="0"/>
        <v>1815</v>
      </c>
      <c r="J43" s="561" t="str">
        <f t="shared" si="3"/>
        <v/>
      </c>
      <c r="K43" s="561">
        <f t="shared" si="4"/>
        <v>0.304172951231775</v>
      </c>
    </row>
    <row r="44" ht="16.5" customHeight="1" spans="1:11">
      <c r="A44" s="538"/>
      <c r="B44" s="539" t="s">
        <v>2454</v>
      </c>
      <c r="C44" s="540" t="s">
        <v>2455</v>
      </c>
      <c r="D44" s="541"/>
      <c r="E44" s="545"/>
      <c r="F44" s="544"/>
      <c r="G44" s="544"/>
      <c r="H44" s="544"/>
      <c r="I44" s="559">
        <f t="shared" si="0"/>
        <v>0</v>
      </c>
      <c r="J44" s="561" t="str">
        <f t="shared" si="3"/>
        <v/>
      </c>
      <c r="K44" s="561" t="str">
        <f t="shared" si="4"/>
        <v/>
      </c>
    </row>
    <row r="45" ht="16.5" customHeight="1" spans="1:11">
      <c r="A45" s="538"/>
      <c r="B45" s="539" t="s">
        <v>2456</v>
      </c>
      <c r="C45" s="540" t="s">
        <v>2457</v>
      </c>
      <c r="D45" s="541"/>
      <c r="E45" s="545">
        <v>1121</v>
      </c>
      <c r="F45" s="544"/>
      <c r="G45" s="544"/>
      <c r="H45" s="544"/>
      <c r="I45" s="559">
        <f t="shared" si="0"/>
        <v>0</v>
      </c>
      <c r="J45" s="561" t="str">
        <f t="shared" si="3"/>
        <v/>
      </c>
      <c r="K45" s="561">
        <f t="shared" si="4"/>
        <v>0</v>
      </c>
    </row>
    <row r="46" ht="16.5" customHeight="1" spans="1:11">
      <c r="A46" s="538"/>
      <c r="B46" s="539" t="s">
        <v>2458</v>
      </c>
      <c r="C46" s="540" t="s">
        <v>2459</v>
      </c>
      <c r="D46" s="541"/>
      <c r="E46" s="545"/>
      <c r="F46" s="544"/>
      <c r="G46" s="544"/>
      <c r="H46" s="544"/>
      <c r="I46" s="559">
        <f t="shared" si="0"/>
        <v>0</v>
      </c>
      <c r="J46" s="561" t="str">
        <f t="shared" si="3"/>
        <v/>
      </c>
      <c r="K46" s="561" t="str">
        <f t="shared" si="4"/>
        <v/>
      </c>
    </row>
    <row r="47" customHeight="1" spans="1:11">
      <c r="A47" s="538"/>
      <c r="B47" s="178">
        <v>1100296</v>
      </c>
      <c r="C47" s="178" t="s">
        <v>2460</v>
      </c>
      <c r="D47" s="219"/>
      <c r="E47" s="545">
        <v>1192</v>
      </c>
      <c r="F47" s="546"/>
      <c r="G47" s="546"/>
      <c r="H47" s="546"/>
      <c r="I47" s="179"/>
      <c r="J47" s="179" t="str">
        <f t="shared" si="3"/>
        <v/>
      </c>
      <c r="K47" s="179">
        <f t="shared" si="4"/>
        <v>0</v>
      </c>
    </row>
    <row r="48" customHeight="1" spans="1:11">
      <c r="A48" s="538"/>
      <c r="B48" s="178">
        <v>1100297</v>
      </c>
      <c r="C48" s="178" t="s">
        <v>2461</v>
      </c>
      <c r="D48" s="219"/>
      <c r="E48" s="545">
        <v>119</v>
      </c>
      <c r="F48" s="546"/>
      <c r="G48" s="546"/>
      <c r="H48" s="546"/>
      <c r="I48" s="179"/>
      <c r="J48" s="179" t="str">
        <f t="shared" si="3"/>
        <v/>
      </c>
      <c r="K48" s="179">
        <f t="shared" si="4"/>
        <v>0</v>
      </c>
    </row>
    <row r="49" customHeight="1" spans="1:11">
      <c r="A49" s="538"/>
      <c r="B49" s="178">
        <v>1100298</v>
      </c>
      <c r="C49" s="178" t="s">
        <v>2462</v>
      </c>
      <c r="D49" s="219"/>
      <c r="E49" s="545">
        <v>255</v>
      </c>
      <c r="F49" s="546"/>
      <c r="G49" s="546"/>
      <c r="H49" s="546"/>
      <c r="I49" s="179"/>
      <c r="J49" s="179" t="str">
        <f t="shared" si="3"/>
        <v/>
      </c>
      <c r="K49" s="179">
        <f t="shared" si="4"/>
        <v>0</v>
      </c>
    </row>
    <row r="50" ht="16.5" customHeight="1" spans="1:11">
      <c r="A50" s="538"/>
      <c r="B50" s="539" t="s">
        <v>2463</v>
      </c>
      <c r="C50" s="540" t="s">
        <v>2464</v>
      </c>
      <c r="D50" s="541">
        <v>1411</v>
      </c>
      <c r="E50" s="545">
        <v>100</v>
      </c>
      <c r="F50" s="544">
        <v>170</v>
      </c>
      <c r="G50" s="544"/>
      <c r="H50" s="544"/>
      <c r="I50" s="559">
        <f t="shared" ref="I50:I83" si="5">SUM(F50:H50)</f>
        <v>170</v>
      </c>
      <c r="J50" s="561">
        <f t="shared" si="3"/>
        <v>0.120481927710843</v>
      </c>
      <c r="K50" s="561">
        <f t="shared" si="4"/>
        <v>1.7</v>
      </c>
    </row>
    <row r="51" ht="16.5" customHeight="1" spans="1:11">
      <c r="A51" s="538"/>
      <c r="B51" s="547"/>
      <c r="C51" s="548"/>
      <c r="D51" s="541"/>
      <c r="E51" s="545"/>
      <c r="F51" s="544"/>
      <c r="G51" s="544"/>
      <c r="H51" s="544"/>
      <c r="I51" s="559">
        <f t="shared" si="5"/>
        <v>0</v>
      </c>
      <c r="J51" s="561" t="str">
        <f t="shared" si="3"/>
        <v/>
      </c>
      <c r="K51" s="561" t="str">
        <f t="shared" si="4"/>
        <v/>
      </c>
    </row>
    <row r="52" ht="16.5" customHeight="1" spans="1:11">
      <c r="A52" s="538"/>
      <c r="B52" s="549"/>
      <c r="C52" s="550"/>
      <c r="D52" s="541"/>
      <c r="E52" s="545"/>
      <c r="F52" s="544"/>
      <c r="G52" s="544"/>
      <c r="H52" s="544"/>
      <c r="I52" s="559">
        <f t="shared" si="5"/>
        <v>0</v>
      </c>
      <c r="J52" s="561" t="str">
        <f t="shared" si="3"/>
        <v/>
      </c>
      <c r="K52" s="561" t="str">
        <f t="shared" si="4"/>
        <v/>
      </c>
    </row>
    <row r="53" ht="16.5" customHeight="1" spans="1:11">
      <c r="A53" s="538"/>
      <c r="B53" s="551"/>
      <c r="C53" s="552"/>
      <c r="D53" s="541"/>
      <c r="E53" s="545"/>
      <c r="F53" s="544"/>
      <c r="G53" s="544"/>
      <c r="H53" s="544"/>
      <c r="I53" s="559">
        <f t="shared" si="5"/>
        <v>0</v>
      </c>
      <c r="J53" s="561" t="str">
        <f t="shared" si="3"/>
        <v/>
      </c>
      <c r="K53" s="561" t="str">
        <f t="shared" si="4"/>
        <v/>
      </c>
    </row>
    <row r="54" ht="16.5" customHeight="1" spans="1:11">
      <c r="A54" s="538"/>
      <c r="B54" s="553"/>
      <c r="C54" s="554"/>
      <c r="D54" s="541"/>
      <c r="E54" s="545"/>
      <c r="F54" s="544"/>
      <c r="G54" s="544"/>
      <c r="H54" s="544"/>
      <c r="I54" s="559">
        <f t="shared" si="5"/>
        <v>0</v>
      </c>
      <c r="J54" s="561" t="str">
        <f t="shared" si="3"/>
        <v/>
      </c>
      <c r="K54" s="561" t="str">
        <f t="shared" si="4"/>
        <v/>
      </c>
    </row>
    <row r="55" ht="16.5" customHeight="1" spans="1:11">
      <c r="A55" s="538"/>
      <c r="B55" s="555"/>
      <c r="C55" s="556"/>
      <c r="D55" s="541"/>
      <c r="E55" s="541"/>
      <c r="F55" s="544"/>
      <c r="G55" s="544"/>
      <c r="H55" s="544"/>
      <c r="I55" s="559">
        <f t="shared" si="5"/>
        <v>0</v>
      </c>
      <c r="J55" s="561" t="str">
        <f t="shared" si="3"/>
        <v/>
      </c>
      <c r="K55" s="561" t="str">
        <f t="shared" si="4"/>
        <v/>
      </c>
    </row>
    <row r="56" ht="16.5" customHeight="1" spans="1:11">
      <c r="A56" s="538"/>
      <c r="B56" s="539" t="s">
        <v>2467</v>
      </c>
      <c r="C56" s="540" t="s">
        <v>449</v>
      </c>
      <c r="D56" s="541">
        <v>28</v>
      </c>
      <c r="E56" s="541">
        <v>104</v>
      </c>
      <c r="F56" s="544">
        <v>46</v>
      </c>
      <c r="G56" s="544"/>
      <c r="H56" s="544">
        <v>6</v>
      </c>
      <c r="I56" s="559">
        <f t="shared" si="5"/>
        <v>52</v>
      </c>
      <c r="J56" s="561">
        <f t="shared" si="3"/>
        <v>1.85714285714286</v>
      </c>
      <c r="K56" s="561">
        <f t="shared" si="4"/>
        <v>0.5</v>
      </c>
    </row>
    <row r="57" ht="16.5" customHeight="1" spans="1:11">
      <c r="A57" s="538"/>
      <c r="B57" s="539" t="s">
        <v>2468</v>
      </c>
      <c r="C57" s="540" t="s">
        <v>2469</v>
      </c>
      <c r="D57" s="541"/>
      <c r="E57" s="541"/>
      <c r="F57" s="544"/>
      <c r="G57" s="544"/>
      <c r="H57" s="544"/>
      <c r="I57" s="559">
        <f t="shared" si="5"/>
        <v>0</v>
      </c>
      <c r="J57" s="561" t="str">
        <f t="shared" si="3"/>
        <v/>
      </c>
      <c r="K57" s="561" t="str">
        <f t="shared" si="4"/>
        <v/>
      </c>
    </row>
    <row r="58" ht="16.5" customHeight="1" spans="1:11">
      <c r="A58" s="538"/>
      <c r="B58" s="539" t="s">
        <v>2470</v>
      </c>
      <c r="C58" s="540" t="s">
        <v>2471</v>
      </c>
      <c r="D58" s="541"/>
      <c r="E58" s="541"/>
      <c r="F58" s="544"/>
      <c r="G58" s="544"/>
      <c r="H58" s="544"/>
      <c r="I58" s="559">
        <f t="shared" si="5"/>
        <v>0</v>
      </c>
      <c r="J58" s="561" t="str">
        <f t="shared" si="3"/>
        <v/>
      </c>
      <c r="K58" s="561" t="str">
        <f t="shared" si="4"/>
        <v/>
      </c>
    </row>
    <row r="59" ht="16.5" customHeight="1" spans="1:11">
      <c r="A59" s="538"/>
      <c r="B59" s="539" t="s">
        <v>2472</v>
      </c>
      <c r="C59" s="540" t="s">
        <v>2473</v>
      </c>
      <c r="D59" s="541"/>
      <c r="E59" s="541">
        <v>4</v>
      </c>
      <c r="F59" s="544"/>
      <c r="G59" s="544"/>
      <c r="H59" s="544"/>
      <c r="I59" s="559">
        <f t="shared" si="5"/>
        <v>0</v>
      </c>
      <c r="J59" s="561" t="str">
        <f t="shared" si="3"/>
        <v/>
      </c>
      <c r="K59" s="561">
        <f t="shared" si="4"/>
        <v>0</v>
      </c>
    </row>
    <row r="60" ht="16.5" customHeight="1" spans="1:11">
      <c r="A60" s="538"/>
      <c r="B60" s="539" t="s">
        <v>2474</v>
      </c>
      <c r="C60" s="540" t="s">
        <v>451</v>
      </c>
      <c r="D60" s="541"/>
      <c r="E60" s="541">
        <v>123</v>
      </c>
      <c r="F60" s="544">
        <v>56</v>
      </c>
      <c r="G60" s="544"/>
      <c r="H60" s="544"/>
      <c r="I60" s="559">
        <f t="shared" si="5"/>
        <v>56</v>
      </c>
      <c r="J60" s="561" t="str">
        <f t="shared" si="3"/>
        <v/>
      </c>
      <c r="K60" s="561">
        <f t="shared" si="4"/>
        <v>0.455284552845528</v>
      </c>
    </row>
    <row r="61" ht="16.5" customHeight="1" spans="1:11">
      <c r="A61" s="538"/>
      <c r="B61" s="539" t="s">
        <v>2475</v>
      </c>
      <c r="C61" s="540" t="s">
        <v>2476</v>
      </c>
      <c r="D61" s="541"/>
      <c r="E61" s="541">
        <v>183</v>
      </c>
      <c r="F61" s="544"/>
      <c r="G61" s="544"/>
      <c r="H61" s="544"/>
      <c r="I61" s="559">
        <f t="shared" si="5"/>
        <v>0</v>
      </c>
      <c r="J61" s="561" t="str">
        <f t="shared" si="3"/>
        <v/>
      </c>
      <c r="K61" s="561">
        <f t="shared" si="4"/>
        <v>0</v>
      </c>
    </row>
    <row r="62" ht="16.5" customHeight="1" spans="1:11">
      <c r="A62" s="538"/>
      <c r="B62" s="539" t="s">
        <v>2477</v>
      </c>
      <c r="C62" s="540" t="s">
        <v>453</v>
      </c>
      <c r="D62" s="541"/>
      <c r="E62" s="541">
        <v>345</v>
      </c>
      <c r="F62" s="544"/>
      <c r="G62" s="544"/>
      <c r="H62" s="544"/>
      <c r="I62" s="559">
        <f t="shared" si="5"/>
        <v>0</v>
      </c>
      <c r="J62" s="561" t="str">
        <f t="shared" si="3"/>
        <v/>
      </c>
      <c r="K62" s="561">
        <f t="shared" si="4"/>
        <v>0</v>
      </c>
    </row>
    <row r="63" ht="16.5" customHeight="1" spans="1:11">
      <c r="A63" s="538"/>
      <c r="B63" s="539" t="s">
        <v>2478</v>
      </c>
      <c r="C63" s="540" t="s">
        <v>2479</v>
      </c>
      <c r="D63" s="541"/>
      <c r="E63" s="541">
        <v>417</v>
      </c>
      <c r="F63" s="544">
        <v>163</v>
      </c>
      <c r="G63" s="544"/>
      <c r="H63" s="544"/>
      <c r="I63" s="559">
        <f t="shared" si="5"/>
        <v>163</v>
      </c>
      <c r="J63" s="561" t="str">
        <f t="shared" si="3"/>
        <v/>
      </c>
      <c r="K63" s="561">
        <f t="shared" si="4"/>
        <v>0.390887290167866</v>
      </c>
    </row>
    <row r="64" ht="16.5" customHeight="1" spans="1:11">
      <c r="A64" s="538"/>
      <c r="B64" s="539" t="s">
        <v>2480</v>
      </c>
      <c r="C64" s="540" t="s">
        <v>455</v>
      </c>
      <c r="D64" s="541">
        <v>421</v>
      </c>
      <c r="E64" s="541">
        <v>1202</v>
      </c>
      <c r="F64" s="544">
        <v>137</v>
      </c>
      <c r="G64" s="544"/>
      <c r="H64" s="544"/>
      <c r="I64" s="559">
        <f t="shared" si="5"/>
        <v>137</v>
      </c>
      <c r="J64" s="561">
        <f t="shared" si="3"/>
        <v>0.32541567695962</v>
      </c>
      <c r="K64" s="561">
        <f t="shared" si="4"/>
        <v>0.113976705490849</v>
      </c>
    </row>
    <row r="65" ht="16.5" customHeight="1" spans="1:11">
      <c r="A65" s="538"/>
      <c r="B65" s="539" t="s">
        <v>2481</v>
      </c>
      <c r="C65" s="540" t="s">
        <v>457</v>
      </c>
      <c r="D65" s="541">
        <v>230</v>
      </c>
      <c r="E65" s="541">
        <v>1802</v>
      </c>
      <c r="F65" s="544"/>
      <c r="G65" s="544"/>
      <c r="H65" s="544"/>
      <c r="I65" s="559">
        <f t="shared" si="5"/>
        <v>0</v>
      </c>
      <c r="J65" s="561">
        <f t="shared" si="3"/>
        <v>0</v>
      </c>
      <c r="K65" s="561">
        <f t="shared" si="4"/>
        <v>0</v>
      </c>
    </row>
    <row r="66" ht="16.5" customHeight="1" spans="1:11">
      <c r="A66" s="538"/>
      <c r="B66" s="539" t="s">
        <v>2482</v>
      </c>
      <c r="C66" s="540" t="s">
        <v>2483</v>
      </c>
      <c r="D66" s="541"/>
      <c r="E66" s="541">
        <v>40</v>
      </c>
      <c r="F66" s="544"/>
      <c r="G66" s="544"/>
      <c r="H66" s="544"/>
      <c r="I66" s="559">
        <f t="shared" si="5"/>
        <v>0</v>
      </c>
      <c r="J66" s="561" t="str">
        <f t="shared" si="3"/>
        <v/>
      </c>
      <c r="K66" s="561">
        <f t="shared" si="4"/>
        <v>0</v>
      </c>
    </row>
    <row r="67" ht="16.5" customHeight="1" spans="1:11">
      <c r="A67" s="538"/>
      <c r="B67" s="539" t="s">
        <v>2484</v>
      </c>
      <c r="C67" s="540" t="s">
        <v>2485</v>
      </c>
      <c r="D67" s="541">
        <v>3433</v>
      </c>
      <c r="E67" s="541">
        <v>7772</v>
      </c>
      <c r="F67" s="544">
        <v>618</v>
      </c>
      <c r="G67" s="544"/>
      <c r="H67" s="544">
        <v>822</v>
      </c>
      <c r="I67" s="559">
        <f t="shared" si="5"/>
        <v>1440</v>
      </c>
      <c r="J67" s="561">
        <f t="shared" si="3"/>
        <v>0.419458199825226</v>
      </c>
      <c r="K67" s="561">
        <f t="shared" si="4"/>
        <v>0.185280494081318</v>
      </c>
    </row>
    <row r="68" ht="16.5" customHeight="1" spans="1:11">
      <c r="A68" s="538"/>
      <c r="B68" s="539" t="s">
        <v>2486</v>
      </c>
      <c r="C68" s="540" t="s">
        <v>460</v>
      </c>
      <c r="D68" s="541"/>
      <c r="E68" s="541"/>
      <c r="F68" s="544"/>
      <c r="G68" s="544"/>
      <c r="H68" s="544"/>
      <c r="I68" s="559">
        <f t="shared" si="5"/>
        <v>0</v>
      </c>
      <c r="J68" s="561" t="str">
        <f t="shared" si="3"/>
        <v/>
      </c>
      <c r="K68" s="561" t="str">
        <f t="shared" si="4"/>
        <v/>
      </c>
    </row>
    <row r="69" ht="16.5" customHeight="1" spans="1:11">
      <c r="A69" s="538"/>
      <c r="B69" s="539" t="s">
        <v>2487</v>
      </c>
      <c r="C69" s="540" t="s">
        <v>2488</v>
      </c>
      <c r="D69" s="541"/>
      <c r="E69" s="541">
        <v>394</v>
      </c>
      <c r="F69" s="544"/>
      <c r="G69" s="544"/>
      <c r="H69" s="544"/>
      <c r="I69" s="559">
        <f t="shared" si="5"/>
        <v>0</v>
      </c>
      <c r="J69" s="561" t="str">
        <f t="shared" si="3"/>
        <v/>
      </c>
      <c r="K69" s="561">
        <f t="shared" si="4"/>
        <v>0</v>
      </c>
    </row>
    <row r="70" ht="16.5" customHeight="1" spans="1:11">
      <c r="A70" s="538"/>
      <c r="B70" s="539" t="s">
        <v>2489</v>
      </c>
      <c r="C70" s="540" t="s">
        <v>2490</v>
      </c>
      <c r="D70" s="541">
        <v>280</v>
      </c>
      <c r="E70" s="541">
        <v>260</v>
      </c>
      <c r="F70" s="544">
        <v>120</v>
      </c>
      <c r="G70" s="544"/>
      <c r="H70" s="544"/>
      <c r="I70" s="559">
        <f t="shared" si="5"/>
        <v>120</v>
      </c>
      <c r="J70" s="561">
        <f t="shared" si="3"/>
        <v>0.428571428571429</v>
      </c>
      <c r="K70" s="561">
        <f t="shared" si="4"/>
        <v>0.461538461538462</v>
      </c>
    </row>
    <row r="71" ht="16.5" customHeight="1" spans="1:11">
      <c r="A71" s="538"/>
      <c r="B71" s="539" t="s">
        <v>2491</v>
      </c>
      <c r="C71" s="540" t="s">
        <v>2492</v>
      </c>
      <c r="D71" s="541"/>
      <c r="E71" s="541"/>
      <c r="F71" s="544"/>
      <c r="G71" s="544"/>
      <c r="H71" s="544"/>
      <c r="I71" s="559">
        <f t="shared" si="5"/>
        <v>0</v>
      </c>
      <c r="J71" s="561" t="str">
        <f t="shared" ref="J71:J83" si="6">IFERROR($I71/D71,"")</f>
        <v/>
      </c>
      <c r="K71" s="561" t="str">
        <f t="shared" ref="K71:K83" si="7">IFERROR($I71/E71,"")</f>
        <v/>
      </c>
    </row>
    <row r="72" ht="16.5" customHeight="1" spans="1:11">
      <c r="A72" s="538"/>
      <c r="B72" s="539" t="s">
        <v>2493</v>
      </c>
      <c r="C72" s="540" t="s">
        <v>2494</v>
      </c>
      <c r="D72" s="541"/>
      <c r="E72" s="541">
        <v>801</v>
      </c>
      <c r="F72" s="544"/>
      <c r="G72" s="544"/>
      <c r="H72" s="544"/>
      <c r="I72" s="559">
        <f t="shared" si="5"/>
        <v>0</v>
      </c>
      <c r="J72" s="561" t="str">
        <f t="shared" si="6"/>
        <v/>
      </c>
      <c r="K72" s="561">
        <f t="shared" si="7"/>
        <v>0</v>
      </c>
    </row>
    <row r="73" ht="16.5" customHeight="1" spans="1:11">
      <c r="A73" s="538"/>
      <c r="B73" s="539" t="s">
        <v>2495</v>
      </c>
      <c r="C73" s="540" t="s">
        <v>462</v>
      </c>
      <c r="D73" s="541"/>
      <c r="E73" s="541">
        <v>6529</v>
      </c>
      <c r="F73" s="544"/>
      <c r="G73" s="544"/>
      <c r="H73" s="544"/>
      <c r="I73" s="559">
        <f t="shared" si="5"/>
        <v>0</v>
      </c>
      <c r="J73" s="561" t="str">
        <f t="shared" si="6"/>
        <v/>
      </c>
      <c r="K73" s="561">
        <f t="shared" si="7"/>
        <v>0</v>
      </c>
    </row>
    <row r="74" ht="16.5" customHeight="1" spans="1:11">
      <c r="A74" s="538"/>
      <c r="B74" s="539" t="s">
        <v>2496</v>
      </c>
      <c r="C74" s="540" t="s">
        <v>2497</v>
      </c>
      <c r="D74" s="541"/>
      <c r="E74" s="541"/>
      <c r="F74" s="543"/>
      <c r="G74" s="543"/>
      <c r="H74" s="543"/>
      <c r="I74" s="559">
        <f t="shared" si="5"/>
        <v>0</v>
      </c>
      <c r="J74" s="561" t="str">
        <f t="shared" si="6"/>
        <v/>
      </c>
      <c r="K74" s="561" t="str">
        <f t="shared" si="7"/>
        <v/>
      </c>
    </row>
    <row r="75" ht="16.5" customHeight="1" spans="1:11">
      <c r="A75" s="538"/>
      <c r="B75" s="539" t="s">
        <v>2498</v>
      </c>
      <c r="C75" s="540" t="s">
        <v>2499</v>
      </c>
      <c r="D75" s="541">
        <v>12</v>
      </c>
      <c r="E75" s="541">
        <v>30491</v>
      </c>
      <c r="F75" s="544"/>
      <c r="G75" s="544"/>
      <c r="H75" s="544"/>
      <c r="I75" s="559">
        <f t="shared" si="5"/>
        <v>0</v>
      </c>
      <c r="J75" s="561">
        <f t="shared" si="6"/>
        <v>0</v>
      </c>
      <c r="K75" s="561">
        <f t="shared" si="7"/>
        <v>0</v>
      </c>
    </row>
    <row r="76" ht="16.5" customHeight="1" spans="1:11">
      <c r="A76" s="538"/>
      <c r="B76" s="539" t="s">
        <v>2500</v>
      </c>
      <c r="C76" s="540" t="s">
        <v>91</v>
      </c>
      <c r="D76" s="541"/>
      <c r="E76" s="541">
        <v>3</v>
      </c>
      <c r="F76" s="544"/>
      <c r="G76" s="544"/>
      <c r="H76" s="544"/>
      <c r="I76" s="559">
        <f t="shared" si="5"/>
        <v>0</v>
      </c>
      <c r="J76" s="561" t="str">
        <f t="shared" si="6"/>
        <v/>
      </c>
      <c r="K76" s="561">
        <f t="shared" si="7"/>
        <v>0</v>
      </c>
    </row>
    <row r="77" ht="16.5" customHeight="1" spans="1:11">
      <c r="A77" s="538"/>
      <c r="B77" s="562"/>
      <c r="C77" s="563"/>
      <c r="D77" s="541"/>
      <c r="E77" s="541"/>
      <c r="F77" s="544"/>
      <c r="G77" s="544"/>
      <c r="H77" s="544"/>
      <c r="I77" s="559">
        <f t="shared" si="5"/>
        <v>0</v>
      </c>
      <c r="J77" s="561" t="str">
        <f t="shared" si="6"/>
        <v/>
      </c>
      <c r="K77" s="561" t="str">
        <f t="shared" si="7"/>
        <v/>
      </c>
    </row>
    <row r="78" ht="16.5" customHeight="1" spans="1:11">
      <c r="A78" s="538"/>
      <c r="B78" s="539" t="s">
        <v>2556</v>
      </c>
      <c r="C78" s="540" t="s">
        <v>2557</v>
      </c>
      <c r="D78" s="543"/>
      <c r="E78" s="564">
        <v>53241</v>
      </c>
      <c r="F78" s="564"/>
      <c r="G78" s="564"/>
      <c r="H78" s="544"/>
      <c r="I78" s="559">
        <f t="shared" si="5"/>
        <v>0</v>
      </c>
      <c r="J78" s="561" t="str">
        <f t="shared" si="6"/>
        <v/>
      </c>
      <c r="K78" s="561">
        <f t="shared" si="7"/>
        <v>0</v>
      </c>
    </row>
    <row r="79" ht="16.5" customHeight="1" spans="1:11">
      <c r="A79" s="538"/>
      <c r="B79" s="539" t="s">
        <v>2560</v>
      </c>
      <c r="C79" s="540" t="s">
        <v>2561</v>
      </c>
      <c r="D79" s="543"/>
      <c r="E79" s="564"/>
      <c r="F79" s="564"/>
      <c r="G79" s="564"/>
      <c r="H79" s="544"/>
      <c r="I79" s="559">
        <f t="shared" si="5"/>
        <v>0</v>
      </c>
      <c r="J79" s="561" t="str">
        <f t="shared" si="6"/>
        <v/>
      </c>
      <c r="K79" s="561" t="str">
        <f t="shared" si="7"/>
        <v/>
      </c>
    </row>
    <row r="80" ht="16.5" customHeight="1" spans="1:11">
      <c r="A80" s="538"/>
      <c r="B80" s="539" t="s">
        <v>2563</v>
      </c>
      <c r="C80" s="540" t="s">
        <v>2564</v>
      </c>
      <c r="D80" s="543"/>
      <c r="E80" s="564"/>
      <c r="F80" s="564"/>
      <c r="G80" s="564"/>
      <c r="H80" s="544"/>
      <c r="I80" s="559">
        <f t="shared" si="5"/>
        <v>0</v>
      </c>
      <c r="J80" s="561" t="str">
        <f t="shared" si="6"/>
        <v/>
      </c>
      <c r="K80" s="561" t="str">
        <f t="shared" si="7"/>
        <v/>
      </c>
    </row>
    <row r="81" ht="16.5" customHeight="1" spans="1:11">
      <c r="A81" s="538"/>
      <c r="B81" s="539" t="s">
        <v>2567</v>
      </c>
      <c r="C81" s="540" t="s">
        <v>2568</v>
      </c>
      <c r="D81" s="543"/>
      <c r="E81" s="564"/>
      <c r="F81" s="564"/>
      <c r="G81" s="564"/>
      <c r="H81" s="544"/>
      <c r="I81" s="559">
        <f t="shared" si="5"/>
        <v>0</v>
      </c>
      <c r="J81" s="561" t="str">
        <f t="shared" si="6"/>
        <v/>
      </c>
      <c r="K81" s="561" t="str">
        <f t="shared" si="7"/>
        <v/>
      </c>
    </row>
    <row r="82" ht="24.75" customHeight="1" spans="1:11">
      <c r="A82" s="565" t="s">
        <v>2621</v>
      </c>
      <c r="B82" s="566" t="s">
        <v>2516</v>
      </c>
      <c r="C82" s="539" t="s">
        <v>2517</v>
      </c>
      <c r="D82" s="541"/>
      <c r="E82" s="567"/>
      <c r="F82" s="564"/>
      <c r="G82" s="564"/>
      <c r="H82" s="564"/>
      <c r="I82" s="559">
        <f t="shared" si="5"/>
        <v>0</v>
      </c>
      <c r="J82" s="561" t="str">
        <f t="shared" si="6"/>
        <v/>
      </c>
      <c r="K82" s="561" t="str">
        <f t="shared" si="7"/>
        <v/>
      </c>
    </row>
    <row r="83" ht="24.75" customHeight="1" spans="1:11">
      <c r="A83" s="565"/>
      <c r="B83" s="539" t="s">
        <v>2518</v>
      </c>
      <c r="C83" s="539" t="s">
        <v>2519</v>
      </c>
      <c r="D83" s="541">
        <v>3156</v>
      </c>
      <c r="E83" s="541">
        <v>3221</v>
      </c>
      <c r="F83" s="543">
        <v>3170</v>
      </c>
      <c r="G83" s="543"/>
      <c r="H83" s="543"/>
      <c r="I83" s="559">
        <f t="shared" si="5"/>
        <v>3170</v>
      </c>
      <c r="J83" s="561">
        <f t="shared" si="6"/>
        <v>1.00443599493029</v>
      </c>
      <c r="K83" s="561">
        <f t="shared" si="7"/>
        <v>0.984166407947842</v>
      </c>
    </row>
  </sheetData>
  <mergeCells count="13">
    <mergeCell ref="A2:K2"/>
    <mergeCell ref="F4:K4"/>
    <mergeCell ref="F5:H5"/>
    <mergeCell ref="A4:A6"/>
    <mergeCell ref="A7:A81"/>
    <mergeCell ref="A82:A83"/>
    <mergeCell ref="B4:B6"/>
    <mergeCell ref="C4:C6"/>
    <mergeCell ref="D4:D6"/>
    <mergeCell ref="E4:E6"/>
    <mergeCell ref="I5:I6"/>
    <mergeCell ref="J5:J6"/>
    <mergeCell ref="K5:K6"/>
  </mergeCells>
  <pageMargins left="0.49" right="0.49" top="0.61" bottom="0.49" header="0.32" footer="0.32"/>
  <pageSetup paperSize="9" scale="96" orientation="landscape"/>
  <headerFooter>
    <oddFooter>&amp;C&amp;P/&amp;N</oddFooter>
    <evenFooter>&amp;C&amp;P/&amp;N</even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
  <sheetViews>
    <sheetView workbookViewId="0">
      <selection activeCell="A1" sqref="A1:H53"/>
    </sheetView>
  </sheetViews>
  <sheetFormatPr defaultColWidth="8.75" defaultRowHeight="13.5" customHeight="1" outlineLevelCol="7"/>
  <cols>
    <col min="1" max="1" width="9" customWidth="1"/>
    <col min="2" max="2" width="9.875" customWidth="1"/>
    <col min="3" max="3" width="41.75" customWidth="1"/>
    <col min="4" max="6" width="10.625" customWidth="1"/>
    <col min="7" max="8" width="9.625" customWidth="1"/>
  </cols>
  <sheetData>
    <row r="1" ht="18" customHeight="1" spans="1:8">
      <c r="A1" s="488" t="s">
        <v>2622</v>
      </c>
      <c r="B1" s="34"/>
      <c r="C1" s="34"/>
      <c r="D1" s="489"/>
      <c r="E1" s="489"/>
      <c r="F1" s="489"/>
      <c r="G1" s="34"/>
      <c r="H1" s="34"/>
    </row>
    <row r="2" ht="24" customHeight="1" spans="1:8">
      <c r="A2" s="490" t="s">
        <v>2365</v>
      </c>
      <c r="B2" s="490"/>
      <c r="C2" s="490"/>
      <c r="D2" s="490"/>
      <c r="E2" s="490"/>
      <c r="F2" s="490"/>
      <c r="G2" s="490"/>
      <c r="H2" s="490"/>
    </row>
    <row r="3" ht="20.25" customHeight="1" spans="1:8">
      <c r="A3" s="34"/>
      <c r="B3" s="34"/>
      <c r="C3" s="34"/>
      <c r="D3" s="34"/>
      <c r="E3" s="34"/>
      <c r="F3" s="34"/>
      <c r="G3" s="34"/>
      <c r="H3" s="491" t="s">
        <v>32</v>
      </c>
    </row>
    <row r="4" ht="22.5" customHeight="1" spans="1:8">
      <c r="A4" s="492" t="s">
        <v>2612</v>
      </c>
      <c r="B4" s="493" t="s">
        <v>37</v>
      </c>
      <c r="C4" s="493" t="s">
        <v>33</v>
      </c>
      <c r="D4" s="492" t="s">
        <v>34</v>
      </c>
      <c r="E4" s="492" t="s">
        <v>2613</v>
      </c>
      <c r="F4" s="494" t="s">
        <v>36</v>
      </c>
      <c r="G4" s="494"/>
      <c r="H4" s="494"/>
    </row>
    <row r="5" ht="46.5" customHeight="1" spans="1:8">
      <c r="A5" s="495"/>
      <c r="B5" s="493"/>
      <c r="C5" s="493"/>
      <c r="D5" s="492"/>
      <c r="E5" s="492"/>
      <c r="F5" s="494" t="s">
        <v>39</v>
      </c>
      <c r="G5" s="496" t="s">
        <v>40</v>
      </c>
      <c r="H5" s="496" t="s">
        <v>2616</v>
      </c>
    </row>
    <row r="6" ht="16.5" customHeight="1" spans="1:8">
      <c r="A6" s="497" t="s">
        <v>2620</v>
      </c>
      <c r="B6" s="498" t="s">
        <v>2504</v>
      </c>
      <c r="C6" s="499" t="s">
        <v>2505</v>
      </c>
      <c r="D6" s="500"/>
      <c r="E6" s="501"/>
      <c r="F6" s="501"/>
      <c r="G6" s="502" t="str">
        <f t="shared" ref="G6:G29" si="0">IFERROR($F6/D6,"")</f>
        <v/>
      </c>
      <c r="H6" s="502" t="str">
        <f t="shared" ref="H6:H29" si="1">IFERROR($F6/E6,"")</f>
        <v/>
      </c>
    </row>
    <row r="7" ht="16.5" customHeight="1" spans="1:8">
      <c r="A7" s="497"/>
      <c r="B7" s="498" t="s">
        <v>2507</v>
      </c>
      <c r="C7" s="499" t="s">
        <v>2508</v>
      </c>
      <c r="D7" s="501"/>
      <c r="E7" s="501"/>
      <c r="F7" s="501"/>
      <c r="G7" s="503" t="str">
        <f t="shared" si="0"/>
        <v/>
      </c>
      <c r="H7" s="503" t="str">
        <f t="shared" si="1"/>
        <v/>
      </c>
    </row>
    <row r="8" ht="16.5" customHeight="1" spans="1:8">
      <c r="A8" s="497"/>
      <c r="B8" s="498">
        <v>110080101</v>
      </c>
      <c r="C8" s="499" t="s">
        <v>2515</v>
      </c>
      <c r="D8" s="500"/>
      <c r="E8" s="500">
        <v>20743</v>
      </c>
      <c r="F8" s="504">
        <f>E32</f>
        <v>44169</v>
      </c>
      <c r="G8" s="503" t="str">
        <f t="shared" si="0"/>
        <v/>
      </c>
      <c r="H8" s="503">
        <f t="shared" si="1"/>
        <v>2.12934483922287</v>
      </c>
    </row>
    <row r="9" ht="16.5" customHeight="1" spans="1:8">
      <c r="A9" s="497"/>
      <c r="B9" s="498">
        <v>110080102</v>
      </c>
      <c r="C9" s="499" t="s">
        <v>2623</v>
      </c>
      <c r="D9" s="500"/>
      <c r="E9" s="505"/>
      <c r="F9" s="504">
        <f>E33</f>
        <v>0</v>
      </c>
      <c r="G9" s="503" t="str">
        <f t="shared" si="0"/>
        <v/>
      </c>
      <c r="H9" s="503" t="str">
        <f t="shared" si="1"/>
        <v/>
      </c>
    </row>
    <row r="10" ht="16.5" customHeight="1" spans="1:8">
      <c r="A10" s="497"/>
      <c r="B10" s="498">
        <v>110080103</v>
      </c>
      <c r="C10" s="499" t="s">
        <v>2624</v>
      </c>
      <c r="D10" s="500"/>
      <c r="E10" s="505"/>
      <c r="F10" s="504">
        <f>E34</f>
        <v>0</v>
      </c>
      <c r="G10" s="503" t="str">
        <f t="shared" si="0"/>
        <v/>
      </c>
      <c r="H10" s="503" t="str">
        <f t="shared" si="1"/>
        <v/>
      </c>
    </row>
    <row r="11" ht="16.5" customHeight="1" spans="1:8">
      <c r="A11" s="497"/>
      <c r="B11" s="498" t="s">
        <v>2536</v>
      </c>
      <c r="C11" s="499" t="s">
        <v>2537</v>
      </c>
      <c r="D11" s="500"/>
      <c r="E11" s="500">
        <v>755</v>
      </c>
      <c r="F11" s="500"/>
      <c r="G11" s="503" t="str">
        <f t="shared" si="0"/>
        <v/>
      </c>
      <c r="H11" s="503">
        <f t="shared" si="1"/>
        <v>0</v>
      </c>
    </row>
    <row r="12" ht="16.5" customHeight="1" spans="1:8">
      <c r="A12" s="497"/>
      <c r="B12" s="498" t="s">
        <v>2540</v>
      </c>
      <c r="C12" s="499" t="s">
        <v>2541</v>
      </c>
      <c r="D12" s="500"/>
      <c r="E12" s="500">
        <v>12</v>
      </c>
      <c r="F12" s="500"/>
      <c r="G12" s="503" t="str">
        <f t="shared" si="0"/>
        <v/>
      </c>
      <c r="H12" s="503">
        <f t="shared" si="1"/>
        <v>0</v>
      </c>
    </row>
    <row r="13" ht="16.5" customHeight="1" spans="1:8">
      <c r="A13" s="497"/>
      <c r="B13" s="498" t="s">
        <v>2544</v>
      </c>
      <c r="C13" s="499" t="s">
        <v>2545</v>
      </c>
      <c r="D13" s="500"/>
      <c r="E13" s="505">
        <v>123</v>
      </c>
      <c r="F13" s="505"/>
      <c r="G13" s="503" t="str">
        <f t="shared" si="0"/>
        <v/>
      </c>
      <c r="H13" s="503">
        <f t="shared" si="1"/>
        <v>0</v>
      </c>
    </row>
    <row r="14" ht="16.5" customHeight="1" spans="1:8">
      <c r="A14" s="497"/>
      <c r="B14" s="498" t="s">
        <v>2571</v>
      </c>
      <c r="C14" s="499" t="s">
        <v>2572</v>
      </c>
      <c r="D14" s="500"/>
      <c r="E14" s="505">
        <v>662</v>
      </c>
      <c r="F14" s="505">
        <v>450</v>
      </c>
      <c r="G14" s="503" t="str">
        <f t="shared" si="0"/>
        <v/>
      </c>
      <c r="H14" s="503">
        <f t="shared" si="1"/>
        <v>0.6797583081571</v>
      </c>
    </row>
    <row r="15" ht="16.5" customHeight="1" spans="1:8">
      <c r="A15" s="497"/>
      <c r="B15" s="498" t="s">
        <v>2577</v>
      </c>
      <c r="C15" s="499" t="s">
        <v>2578</v>
      </c>
      <c r="D15" s="500"/>
      <c r="E15" s="505"/>
      <c r="F15" s="505"/>
      <c r="G15" s="503" t="str">
        <f t="shared" si="0"/>
        <v/>
      </c>
      <c r="H15" s="503" t="str">
        <f t="shared" si="1"/>
        <v/>
      </c>
    </row>
    <row r="16" ht="16.5" customHeight="1" spans="1:8">
      <c r="A16" s="497"/>
      <c r="B16" s="498" t="s">
        <v>2579</v>
      </c>
      <c r="C16" s="499" t="s">
        <v>2580</v>
      </c>
      <c r="D16" s="500"/>
      <c r="E16" s="505"/>
      <c r="F16" s="505"/>
      <c r="G16" s="503" t="str">
        <f t="shared" si="0"/>
        <v/>
      </c>
      <c r="H16" s="503" t="str">
        <f t="shared" si="1"/>
        <v/>
      </c>
    </row>
    <row r="17" ht="16.5" customHeight="1" spans="1:8">
      <c r="A17" s="497"/>
      <c r="B17" s="498" t="s">
        <v>2581</v>
      </c>
      <c r="C17" s="499" t="s">
        <v>2582</v>
      </c>
      <c r="D17" s="500"/>
      <c r="E17" s="505"/>
      <c r="F17" s="505"/>
      <c r="G17" s="503" t="str">
        <f t="shared" si="0"/>
        <v/>
      </c>
      <c r="H17" s="503" t="str">
        <f t="shared" si="1"/>
        <v/>
      </c>
    </row>
    <row r="18" ht="16.5" customHeight="1" spans="1:8">
      <c r="A18" s="497"/>
      <c r="B18" s="498" t="s">
        <v>2583</v>
      </c>
      <c r="C18" s="499" t="s">
        <v>2584</v>
      </c>
      <c r="D18" s="500"/>
      <c r="E18" s="505"/>
      <c r="F18" s="505"/>
      <c r="G18" s="503" t="str">
        <f t="shared" si="0"/>
        <v/>
      </c>
      <c r="H18" s="503" t="str">
        <f t="shared" si="1"/>
        <v/>
      </c>
    </row>
    <row r="19" ht="16.5" customHeight="1" spans="1:8">
      <c r="A19" s="497"/>
      <c r="B19" s="506"/>
      <c r="C19" s="507"/>
      <c r="D19" s="500"/>
      <c r="E19" s="505"/>
      <c r="F19" s="505"/>
      <c r="G19" s="503" t="str">
        <f t="shared" si="0"/>
        <v/>
      </c>
      <c r="H19" s="503" t="str">
        <f t="shared" si="1"/>
        <v/>
      </c>
    </row>
    <row r="20" ht="16.5" customHeight="1" spans="1:8">
      <c r="A20" s="497"/>
      <c r="B20" s="508"/>
      <c r="C20" s="509"/>
      <c r="D20" s="500"/>
      <c r="E20" s="505"/>
      <c r="F20" s="505"/>
      <c r="G20" s="503" t="str">
        <f t="shared" si="0"/>
        <v/>
      </c>
      <c r="H20" s="503" t="str">
        <f t="shared" si="1"/>
        <v/>
      </c>
    </row>
    <row r="21" ht="16.5" customHeight="1" spans="1:8">
      <c r="A21" s="497"/>
      <c r="B21" s="510"/>
      <c r="C21" s="511"/>
      <c r="D21" s="500"/>
      <c r="E21" s="505"/>
      <c r="F21" s="505"/>
      <c r="G21" s="503" t="str">
        <f t="shared" si="0"/>
        <v/>
      </c>
      <c r="H21" s="503" t="str">
        <f t="shared" si="1"/>
        <v/>
      </c>
    </row>
    <row r="22" ht="16.5" customHeight="1" spans="1:8">
      <c r="A22" s="497"/>
      <c r="B22" s="512"/>
      <c r="C22" s="513"/>
      <c r="D22" s="500"/>
      <c r="E22" s="505"/>
      <c r="F22" s="505"/>
      <c r="G22" s="503" t="str">
        <f t="shared" si="0"/>
        <v/>
      </c>
      <c r="H22" s="503" t="str">
        <f t="shared" si="1"/>
        <v/>
      </c>
    </row>
    <row r="23" ht="16.5" customHeight="1" spans="1:8">
      <c r="A23" s="497"/>
      <c r="B23" s="498" t="s">
        <v>2595</v>
      </c>
      <c r="C23" s="499" t="s">
        <v>2596</v>
      </c>
      <c r="D23" s="514"/>
      <c r="E23" s="515"/>
      <c r="F23" s="515"/>
      <c r="G23" s="503" t="str">
        <f t="shared" si="0"/>
        <v/>
      </c>
      <c r="H23" s="503" t="str">
        <f t="shared" si="1"/>
        <v/>
      </c>
    </row>
    <row r="24" ht="16.5" customHeight="1" spans="1:8">
      <c r="A24" s="497"/>
      <c r="B24" s="498" t="s">
        <v>2599</v>
      </c>
      <c r="C24" s="499" t="s">
        <v>2600</v>
      </c>
      <c r="D24" s="514"/>
      <c r="E24" s="515"/>
      <c r="F24" s="515"/>
      <c r="G24" s="503" t="str">
        <f t="shared" si="0"/>
        <v/>
      </c>
      <c r="H24" s="503" t="str">
        <f t="shared" si="1"/>
        <v/>
      </c>
    </row>
    <row r="25" ht="16.5" customHeight="1" spans="1:8">
      <c r="A25" s="497"/>
      <c r="B25" s="498" t="s">
        <v>2603</v>
      </c>
      <c r="C25" s="499" t="s">
        <v>2604</v>
      </c>
      <c r="D25" s="514"/>
      <c r="E25" s="515"/>
      <c r="F25" s="515"/>
      <c r="G25" s="503" t="str">
        <f t="shared" si="0"/>
        <v/>
      </c>
      <c r="H25" s="503" t="str">
        <f t="shared" si="1"/>
        <v/>
      </c>
    </row>
    <row r="26" ht="16.5" customHeight="1" spans="1:8">
      <c r="A26" s="497"/>
      <c r="B26" s="498" t="s">
        <v>2607</v>
      </c>
      <c r="C26" s="499" t="s">
        <v>2608</v>
      </c>
      <c r="D26" s="514"/>
      <c r="E26" s="515"/>
      <c r="F26" s="515"/>
      <c r="G26" s="503" t="str">
        <f t="shared" si="0"/>
        <v/>
      </c>
      <c r="H26" s="503" t="str">
        <f t="shared" si="1"/>
        <v/>
      </c>
    </row>
    <row r="27" ht="16.5" customHeight="1" spans="1:8">
      <c r="A27" s="516" t="s">
        <v>2621</v>
      </c>
      <c r="B27" s="498" t="s">
        <v>2375</v>
      </c>
      <c r="C27" s="499" t="s">
        <v>2375</v>
      </c>
      <c r="D27" s="500"/>
      <c r="E27" s="505"/>
      <c r="F27" s="505"/>
      <c r="G27" s="503" t="str">
        <f t="shared" si="0"/>
        <v/>
      </c>
      <c r="H27" s="503" t="str">
        <f t="shared" si="1"/>
        <v/>
      </c>
    </row>
    <row r="28" customHeight="1" spans="1:8">
      <c r="A28" s="516"/>
      <c r="B28" s="178">
        <v>23001</v>
      </c>
      <c r="C28" s="178" t="s">
        <v>2503</v>
      </c>
      <c r="D28" s="219"/>
      <c r="E28" s="219"/>
      <c r="F28" s="219"/>
      <c r="G28" s="179" t="str">
        <f t="shared" si="0"/>
        <v/>
      </c>
      <c r="H28" s="179" t="str">
        <f t="shared" si="1"/>
        <v/>
      </c>
    </row>
    <row r="29" customHeight="1" spans="1:8">
      <c r="A29" s="516"/>
      <c r="B29" s="178">
        <v>23002</v>
      </c>
      <c r="C29" s="178" t="s">
        <v>2506</v>
      </c>
      <c r="D29" s="219"/>
      <c r="E29" s="219"/>
      <c r="F29" s="219"/>
      <c r="G29" s="179" t="str">
        <f t="shared" si="0"/>
        <v/>
      </c>
      <c r="H29" s="179" t="str">
        <f t="shared" si="1"/>
        <v/>
      </c>
    </row>
    <row r="30" customHeight="1" spans="1:8">
      <c r="A30" s="516"/>
      <c r="B30" s="178">
        <v>23003</v>
      </c>
      <c r="C30" s="178" t="s">
        <v>2509</v>
      </c>
      <c r="D30" s="219"/>
      <c r="E30" s="219"/>
      <c r="F30" s="219"/>
      <c r="G30" s="179" t="str">
        <f>IFERROR($F29/D30,"")</f>
        <v/>
      </c>
      <c r="H30" s="179" t="str">
        <f t="shared" ref="H30:H53" si="2">IFERROR($F30/E30,"")</f>
        <v/>
      </c>
    </row>
    <row r="31" customHeight="1" spans="1:8">
      <c r="A31" s="516"/>
      <c r="B31" s="498" t="s">
        <v>2522</v>
      </c>
      <c r="C31" s="517" t="s">
        <v>2523</v>
      </c>
      <c r="D31" s="500"/>
      <c r="E31" s="505">
        <v>11167</v>
      </c>
      <c r="F31" s="505"/>
      <c r="G31" s="503" t="str">
        <f t="shared" ref="G31:G53" si="3">IFERROR($F31/D31,"")</f>
        <v/>
      </c>
      <c r="H31" s="503">
        <f t="shared" si="2"/>
        <v>0</v>
      </c>
    </row>
    <row r="32" customHeight="1" spans="1:8">
      <c r="A32" s="516"/>
      <c r="B32" s="498">
        <v>230090101</v>
      </c>
      <c r="C32" s="517" t="s">
        <v>2527</v>
      </c>
      <c r="D32" s="500"/>
      <c r="E32" s="505">
        <v>44169</v>
      </c>
      <c r="F32" s="505"/>
      <c r="G32" s="503" t="str">
        <f t="shared" si="3"/>
        <v/>
      </c>
      <c r="H32" s="503">
        <f t="shared" si="2"/>
        <v>0</v>
      </c>
    </row>
    <row r="33" customHeight="1" spans="1:8">
      <c r="A33" s="516"/>
      <c r="B33" s="498">
        <v>230090102</v>
      </c>
      <c r="C33" s="499" t="s">
        <v>2625</v>
      </c>
      <c r="D33" s="500"/>
      <c r="E33" s="505"/>
      <c r="F33" s="505"/>
      <c r="G33" s="503" t="str">
        <f t="shared" si="3"/>
        <v/>
      </c>
      <c r="H33" s="503" t="str">
        <f t="shared" si="2"/>
        <v/>
      </c>
    </row>
    <row r="34" customHeight="1" spans="1:8">
      <c r="A34" s="516"/>
      <c r="B34" s="498">
        <v>230090103</v>
      </c>
      <c r="C34" s="499" t="s">
        <v>2626</v>
      </c>
      <c r="D34" s="500"/>
      <c r="E34" s="505"/>
      <c r="F34" s="505"/>
      <c r="G34" s="503" t="str">
        <f t="shared" si="3"/>
        <v/>
      </c>
      <c r="H34" s="503" t="str">
        <f t="shared" si="2"/>
        <v/>
      </c>
    </row>
    <row r="35" customHeight="1" spans="1:8">
      <c r="A35" s="516"/>
      <c r="B35" s="498" t="s">
        <v>2534</v>
      </c>
      <c r="C35" s="517" t="s">
        <v>2535</v>
      </c>
      <c r="D35" s="500"/>
      <c r="E35" s="505"/>
      <c r="F35" s="505"/>
      <c r="G35" s="503" t="str">
        <f t="shared" si="3"/>
        <v/>
      </c>
      <c r="H35" s="503" t="str">
        <f t="shared" si="2"/>
        <v/>
      </c>
    </row>
    <row r="36" customHeight="1" spans="1:8">
      <c r="A36" s="516"/>
      <c r="B36" s="498" t="s">
        <v>2538</v>
      </c>
      <c r="C36" s="517" t="s">
        <v>2539</v>
      </c>
      <c r="D36" s="500"/>
      <c r="E36" s="505"/>
      <c r="F36" s="505"/>
      <c r="G36" s="503" t="str">
        <f t="shared" si="3"/>
        <v/>
      </c>
      <c r="H36" s="503" t="str">
        <f t="shared" si="2"/>
        <v/>
      </c>
    </row>
    <row r="37" customHeight="1" spans="1:8">
      <c r="A37" s="516"/>
      <c r="B37" s="498" t="s">
        <v>2542</v>
      </c>
      <c r="C37" s="517" t="s">
        <v>2543</v>
      </c>
      <c r="D37" s="500"/>
      <c r="E37" s="505"/>
      <c r="F37" s="505"/>
      <c r="G37" s="503" t="str">
        <f t="shared" si="3"/>
        <v/>
      </c>
      <c r="H37" s="503" t="str">
        <f t="shared" si="2"/>
        <v/>
      </c>
    </row>
    <row r="38" customHeight="1" spans="1:8">
      <c r="A38" s="516"/>
      <c r="B38" s="498">
        <v>230110401</v>
      </c>
      <c r="C38" s="517" t="s">
        <v>2547</v>
      </c>
      <c r="D38" s="500"/>
      <c r="E38" s="505"/>
      <c r="F38" s="505"/>
      <c r="G38" s="503" t="str">
        <f t="shared" si="3"/>
        <v/>
      </c>
      <c r="H38" s="503" t="str">
        <f t="shared" si="2"/>
        <v/>
      </c>
    </row>
    <row r="39" customHeight="1" spans="1:8">
      <c r="A39" s="516"/>
      <c r="B39" s="498">
        <v>230110402</v>
      </c>
      <c r="C39" s="517" t="s">
        <v>2627</v>
      </c>
      <c r="D39" s="500"/>
      <c r="E39" s="505"/>
      <c r="F39" s="505"/>
      <c r="G39" s="503" t="str">
        <f t="shared" si="3"/>
        <v/>
      </c>
      <c r="H39" s="503" t="str">
        <f t="shared" si="2"/>
        <v/>
      </c>
    </row>
    <row r="40" customHeight="1" spans="1:8">
      <c r="A40" s="516"/>
      <c r="B40" s="498" t="s">
        <v>2550</v>
      </c>
      <c r="C40" s="517" t="s">
        <v>2551</v>
      </c>
      <c r="D40" s="500"/>
      <c r="E40" s="505">
        <v>450</v>
      </c>
      <c r="F40" s="505"/>
      <c r="G40" s="503" t="str">
        <f t="shared" si="3"/>
        <v/>
      </c>
      <c r="H40" s="503">
        <f t="shared" si="2"/>
        <v>0</v>
      </c>
    </row>
    <row r="41" customHeight="1" spans="1:8">
      <c r="A41" s="516"/>
      <c r="B41" s="498" t="s">
        <v>2554</v>
      </c>
      <c r="C41" s="517" t="s">
        <v>2555</v>
      </c>
      <c r="D41" s="500"/>
      <c r="E41" s="505"/>
      <c r="F41" s="505"/>
      <c r="G41" s="503" t="str">
        <f t="shared" si="3"/>
        <v/>
      </c>
      <c r="H41" s="503" t="str">
        <f t="shared" si="2"/>
        <v/>
      </c>
    </row>
    <row r="42" customHeight="1" spans="1:8">
      <c r="A42" s="516"/>
      <c r="B42" s="498" t="s">
        <v>2562</v>
      </c>
      <c r="C42" s="517" t="s">
        <v>447</v>
      </c>
      <c r="D42" s="500"/>
      <c r="E42" s="505"/>
      <c r="F42" s="505"/>
      <c r="G42" s="503" t="str">
        <f t="shared" si="3"/>
        <v/>
      </c>
      <c r="H42" s="503" t="str">
        <f t="shared" si="2"/>
        <v/>
      </c>
    </row>
    <row r="43" customHeight="1" spans="1:8">
      <c r="A43" s="516"/>
      <c r="B43" s="498" t="s">
        <v>2565</v>
      </c>
      <c r="C43" s="517" t="s">
        <v>2566</v>
      </c>
      <c r="D43" s="500"/>
      <c r="E43" s="505"/>
      <c r="F43" s="505"/>
      <c r="G43" s="503" t="str">
        <f t="shared" si="3"/>
        <v/>
      </c>
      <c r="H43" s="503" t="str">
        <f t="shared" si="2"/>
        <v/>
      </c>
    </row>
    <row r="44" customHeight="1" spans="1:8">
      <c r="A44" s="516"/>
      <c r="B44" s="498" t="s">
        <v>2569</v>
      </c>
      <c r="C44" s="517" t="s">
        <v>2570</v>
      </c>
      <c r="D44" s="500"/>
      <c r="E44" s="505"/>
      <c r="F44" s="505"/>
      <c r="G44" s="503" t="str">
        <f t="shared" si="3"/>
        <v/>
      </c>
      <c r="H44" s="503" t="str">
        <f t="shared" si="2"/>
        <v/>
      </c>
    </row>
    <row r="45" customHeight="1" spans="1:8">
      <c r="A45" s="516"/>
      <c r="B45" s="498" t="s">
        <v>2573</v>
      </c>
      <c r="C45" s="498" t="s">
        <v>2574</v>
      </c>
      <c r="D45" s="500"/>
      <c r="E45" s="505"/>
      <c r="F45" s="505"/>
      <c r="G45" s="503" t="str">
        <f t="shared" si="3"/>
        <v/>
      </c>
      <c r="H45" s="503" t="str">
        <f t="shared" si="2"/>
        <v/>
      </c>
    </row>
    <row r="46" customHeight="1" spans="1:8">
      <c r="A46" s="516"/>
      <c r="B46" s="518"/>
      <c r="C46" s="519"/>
      <c r="D46" s="500"/>
      <c r="E46" s="505"/>
      <c r="F46" s="505"/>
      <c r="G46" s="503" t="str">
        <f t="shared" si="3"/>
        <v/>
      </c>
      <c r="H46" s="503" t="str">
        <f t="shared" si="2"/>
        <v/>
      </c>
    </row>
    <row r="47" customHeight="1" spans="1:8">
      <c r="A47" s="516"/>
      <c r="B47" s="520"/>
      <c r="C47" s="521"/>
      <c r="D47" s="500"/>
      <c r="E47" s="505"/>
      <c r="F47" s="505"/>
      <c r="G47" s="503" t="str">
        <f t="shared" si="3"/>
        <v/>
      </c>
      <c r="H47" s="503" t="str">
        <f t="shared" si="2"/>
        <v/>
      </c>
    </row>
    <row r="48" customHeight="1" spans="1:8">
      <c r="A48" s="516"/>
      <c r="B48" s="522"/>
      <c r="C48" s="523"/>
      <c r="D48" s="500"/>
      <c r="E48" s="505"/>
      <c r="F48" s="505"/>
      <c r="G48" s="503" t="str">
        <f t="shared" si="3"/>
        <v/>
      </c>
      <c r="H48" s="503" t="str">
        <f t="shared" si="2"/>
        <v/>
      </c>
    </row>
    <row r="49" customHeight="1" spans="1:8">
      <c r="A49" s="516"/>
      <c r="B49" s="524"/>
      <c r="C49" s="525"/>
      <c r="D49" s="500"/>
      <c r="E49" s="505"/>
      <c r="F49" s="505"/>
      <c r="G49" s="503" t="str">
        <f t="shared" si="3"/>
        <v/>
      </c>
      <c r="H49" s="503" t="str">
        <f t="shared" si="2"/>
        <v/>
      </c>
    </row>
    <row r="50" customHeight="1" spans="1:8">
      <c r="A50" s="516"/>
      <c r="B50" s="498" t="s">
        <v>2597</v>
      </c>
      <c r="C50" s="498" t="s">
        <v>2598</v>
      </c>
      <c r="D50" s="500">
        <v>400</v>
      </c>
      <c r="E50" s="505">
        <v>46451</v>
      </c>
      <c r="F50" s="505">
        <v>1400</v>
      </c>
      <c r="G50" s="503">
        <f t="shared" si="3"/>
        <v>3.5</v>
      </c>
      <c r="H50" s="503">
        <f t="shared" si="2"/>
        <v>0.030139286560031</v>
      </c>
    </row>
    <row r="51" customHeight="1" spans="1:8">
      <c r="A51" s="516"/>
      <c r="B51" s="498" t="s">
        <v>2601</v>
      </c>
      <c r="C51" s="498" t="s">
        <v>2602</v>
      </c>
      <c r="D51" s="500"/>
      <c r="E51" s="505"/>
      <c r="F51" s="505"/>
      <c r="G51" s="503" t="str">
        <f t="shared" si="3"/>
        <v/>
      </c>
      <c r="H51" s="503" t="str">
        <f t="shared" si="2"/>
        <v/>
      </c>
    </row>
    <row r="52" customHeight="1" spans="1:8">
      <c r="A52" s="516"/>
      <c r="B52" s="498" t="s">
        <v>2605</v>
      </c>
      <c r="C52" s="517" t="s">
        <v>2606</v>
      </c>
      <c r="D52" s="500"/>
      <c r="E52" s="505"/>
      <c r="F52" s="505"/>
      <c r="G52" s="503" t="str">
        <f t="shared" si="3"/>
        <v/>
      </c>
      <c r="H52" s="503" t="str">
        <f t="shared" si="2"/>
        <v/>
      </c>
    </row>
    <row r="53" customHeight="1" spans="1:8">
      <c r="A53" s="516"/>
      <c r="B53" s="498" t="s">
        <v>2609</v>
      </c>
      <c r="C53" s="517" t="s">
        <v>2610</v>
      </c>
      <c r="D53" s="500"/>
      <c r="E53" s="505"/>
      <c r="F53" s="505"/>
      <c r="G53" s="503" t="str">
        <f t="shared" si="3"/>
        <v/>
      </c>
      <c r="H53" s="503" t="str">
        <f t="shared" si="2"/>
        <v/>
      </c>
    </row>
  </sheetData>
  <mergeCells count="9">
    <mergeCell ref="A2:H2"/>
    <mergeCell ref="F4:H4"/>
    <mergeCell ref="A4:A5"/>
    <mergeCell ref="A6:A26"/>
    <mergeCell ref="A27:A53"/>
    <mergeCell ref="B4:B5"/>
    <mergeCell ref="C4:C5"/>
    <mergeCell ref="D4:D5"/>
    <mergeCell ref="E4:E5"/>
  </mergeCells>
  <pageMargins left="0.49" right="0.49" top="0.61" bottom="0.49" header="0.32" footer="0.32"/>
  <pageSetup paperSize="9" scale="85"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6"/>
  <sheetViews>
    <sheetView workbookViewId="0">
      <selection activeCell="L69" sqref="L69"/>
    </sheetView>
  </sheetViews>
  <sheetFormatPr defaultColWidth="8.75" defaultRowHeight="13.5" customHeight="1"/>
  <cols>
    <col min="1" max="1" width="5.875" customWidth="1"/>
    <col min="2" max="2" width="30.25" customWidth="1"/>
    <col min="3" max="9" width="14" customWidth="1"/>
  </cols>
  <sheetData>
    <row r="1" customHeight="1" spans="1:9">
      <c r="A1" s="466" t="s">
        <v>2628</v>
      </c>
      <c r="B1" s="34"/>
      <c r="C1" s="34"/>
      <c r="D1" s="34"/>
      <c r="E1" s="34"/>
      <c r="F1" s="34"/>
      <c r="G1" s="34"/>
      <c r="H1" s="34"/>
      <c r="I1" s="34"/>
    </row>
    <row r="2" ht="24" customHeight="1" spans="1:9">
      <c r="A2" s="467" t="s">
        <v>2629</v>
      </c>
      <c r="B2" s="467"/>
      <c r="C2" s="468"/>
      <c r="D2" s="468"/>
      <c r="E2" s="468"/>
      <c r="F2" s="468"/>
      <c r="G2" s="468"/>
      <c r="H2" s="468"/>
      <c r="I2" s="468"/>
    </row>
    <row r="3" ht="18" customHeight="1" spans="1:9">
      <c r="A3" s="34"/>
      <c r="B3" s="34"/>
      <c r="C3" s="34"/>
      <c r="D3" s="34"/>
      <c r="E3" s="34"/>
      <c r="F3" s="34"/>
      <c r="G3" s="34"/>
      <c r="H3" s="34"/>
      <c r="I3" s="477" t="s">
        <v>32</v>
      </c>
    </row>
    <row r="4" ht="31.5" customHeight="1" spans="1:9">
      <c r="A4" s="469" t="s">
        <v>33</v>
      </c>
      <c r="B4" s="469"/>
      <c r="C4" s="470" t="s">
        <v>2630</v>
      </c>
      <c r="D4" s="470" t="s">
        <v>2631</v>
      </c>
      <c r="E4" s="470" t="s">
        <v>2632</v>
      </c>
      <c r="F4" s="470" t="s">
        <v>2633</v>
      </c>
      <c r="G4" s="470" t="s">
        <v>2529</v>
      </c>
      <c r="H4" s="470" t="s">
        <v>2634</v>
      </c>
      <c r="I4" s="470" t="s">
        <v>2635</v>
      </c>
    </row>
    <row r="5" ht="27" customHeight="1" spans="1:9">
      <c r="A5" s="469" t="s">
        <v>2636</v>
      </c>
      <c r="B5" s="469" t="s">
        <v>2637</v>
      </c>
      <c r="C5" s="470"/>
      <c r="D5" s="470"/>
      <c r="E5" s="470"/>
      <c r="F5" s="470"/>
      <c r="G5" s="470"/>
      <c r="H5" s="470"/>
      <c r="I5" s="470"/>
    </row>
    <row r="6" ht="20.25" customHeight="1" spans="1:9">
      <c r="A6" s="471" t="s">
        <v>98</v>
      </c>
      <c r="B6" s="472" t="s">
        <v>99</v>
      </c>
      <c r="C6" s="473">
        <v>505</v>
      </c>
      <c r="D6" s="474">
        <v>505</v>
      </c>
      <c r="E6" s="474"/>
      <c r="F6" s="474"/>
      <c r="G6" s="474"/>
      <c r="H6" s="474"/>
      <c r="I6" s="473">
        <f t="shared" ref="I6:I69" si="0">C6-SUM(D6:H6)</f>
        <v>0</v>
      </c>
    </row>
    <row r="7" ht="20.25" customHeight="1" spans="1:9">
      <c r="A7" s="471" t="s">
        <v>100</v>
      </c>
      <c r="B7" s="472" t="s">
        <v>101</v>
      </c>
      <c r="C7" s="473">
        <v>460</v>
      </c>
      <c r="D7" s="474">
        <v>460</v>
      </c>
      <c r="E7" s="474"/>
      <c r="F7" s="474"/>
      <c r="G7" s="474"/>
      <c r="H7" s="474"/>
      <c r="I7" s="478">
        <f t="shared" si="0"/>
        <v>0</v>
      </c>
    </row>
    <row r="8" ht="20.25" customHeight="1" spans="1:9">
      <c r="A8" s="471" t="s">
        <v>102</v>
      </c>
      <c r="B8" s="472" t="s">
        <v>103</v>
      </c>
      <c r="C8" s="473">
        <v>11109</v>
      </c>
      <c r="D8" s="474">
        <v>10845</v>
      </c>
      <c r="E8" s="474"/>
      <c r="F8" s="474">
        <v>264</v>
      </c>
      <c r="G8" s="474"/>
      <c r="H8" s="474"/>
      <c r="I8" s="478">
        <f t="shared" si="0"/>
        <v>0</v>
      </c>
    </row>
    <row r="9" ht="20.25" customHeight="1" spans="1:9">
      <c r="A9" s="471" t="s">
        <v>104</v>
      </c>
      <c r="B9" s="472" t="s">
        <v>105</v>
      </c>
      <c r="C9" s="473">
        <v>1368</v>
      </c>
      <c r="D9" s="474">
        <v>1368</v>
      </c>
      <c r="E9" s="474"/>
      <c r="F9" s="474"/>
      <c r="G9" s="474"/>
      <c r="H9" s="474"/>
      <c r="I9" s="478">
        <f t="shared" si="0"/>
        <v>0</v>
      </c>
    </row>
    <row r="10" ht="20.25" customHeight="1" spans="1:9">
      <c r="A10" s="471" t="s">
        <v>106</v>
      </c>
      <c r="B10" s="472" t="s">
        <v>107</v>
      </c>
      <c r="C10" s="473">
        <v>305</v>
      </c>
      <c r="D10" s="474">
        <v>305</v>
      </c>
      <c r="E10" s="474"/>
      <c r="F10" s="474"/>
      <c r="G10" s="474"/>
      <c r="H10" s="474"/>
      <c r="I10" s="478">
        <f t="shared" si="0"/>
        <v>0</v>
      </c>
    </row>
    <row r="11" ht="20.25" customHeight="1" spans="1:9">
      <c r="A11" s="471" t="s">
        <v>108</v>
      </c>
      <c r="B11" s="472" t="s">
        <v>109</v>
      </c>
      <c r="C11" s="473">
        <v>1637</v>
      </c>
      <c r="D11" s="474">
        <v>1637</v>
      </c>
      <c r="E11" s="474"/>
      <c r="F11" s="474"/>
      <c r="G11" s="474"/>
      <c r="H11" s="474"/>
      <c r="I11" s="478">
        <f t="shared" si="0"/>
        <v>0</v>
      </c>
    </row>
    <row r="12" ht="20.25" customHeight="1" spans="1:9">
      <c r="A12" s="471" t="s">
        <v>110</v>
      </c>
      <c r="B12" s="472" t="s">
        <v>111</v>
      </c>
      <c r="C12" s="473">
        <v>400</v>
      </c>
      <c r="D12" s="474">
        <v>400</v>
      </c>
      <c r="E12" s="474"/>
      <c r="F12" s="474"/>
      <c r="G12" s="474"/>
      <c r="H12" s="474"/>
      <c r="I12" s="478">
        <f t="shared" si="0"/>
        <v>0</v>
      </c>
    </row>
    <row r="13" ht="20.25" customHeight="1" spans="1:9">
      <c r="A13" s="471" t="s">
        <v>112</v>
      </c>
      <c r="B13" s="472" t="s">
        <v>113</v>
      </c>
      <c r="C13" s="473">
        <v>334</v>
      </c>
      <c r="D13" s="474">
        <v>323</v>
      </c>
      <c r="E13" s="474"/>
      <c r="F13" s="474">
        <v>11</v>
      </c>
      <c r="G13" s="474"/>
      <c r="H13" s="474"/>
      <c r="I13" s="478">
        <f t="shared" si="0"/>
        <v>0</v>
      </c>
    </row>
    <row r="14" ht="20.25" customHeight="1" spans="1:9">
      <c r="A14" s="471" t="s">
        <v>114</v>
      </c>
      <c r="B14" s="472" t="s">
        <v>115</v>
      </c>
      <c r="C14" s="473"/>
      <c r="D14" s="474"/>
      <c r="E14" s="474"/>
      <c r="F14" s="474"/>
      <c r="G14" s="474"/>
      <c r="H14" s="474"/>
      <c r="I14" s="478">
        <f t="shared" si="0"/>
        <v>0</v>
      </c>
    </row>
    <row r="15" ht="20.25" customHeight="1" spans="1:9">
      <c r="A15" s="471" t="s">
        <v>116</v>
      </c>
      <c r="B15" s="472" t="s">
        <v>117</v>
      </c>
      <c r="C15" s="473">
        <v>1007</v>
      </c>
      <c r="D15" s="474">
        <v>1007</v>
      </c>
      <c r="E15" s="474"/>
      <c r="F15" s="474"/>
      <c r="G15" s="474"/>
      <c r="H15" s="474"/>
      <c r="I15" s="478">
        <f t="shared" si="0"/>
        <v>0</v>
      </c>
    </row>
    <row r="16" ht="20.25" customHeight="1" spans="1:9">
      <c r="A16" s="471" t="s">
        <v>118</v>
      </c>
      <c r="B16" s="472" t="s">
        <v>119</v>
      </c>
      <c r="C16" s="473">
        <v>236</v>
      </c>
      <c r="D16" s="474">
        <v>236</v>
      </c>
      <c r="E16" s="474"/>
      <c r="F16" s="474"/>
      <c r="G16" s="474"/>
      <c r="H16" s="474"/>
      <c r="I16" s="478">
        <f t="shared" si="0"/>
        <v>0</v>
      </c>
    </row>
    <row r="17" ht="20.25" customHeight="1" spans="1:9">
      <c r="A17" s="471" t="s">
        <v>120</v>
      </c>
      <c r="B17" s="472" t="s">
        <v>121</v>
      </c>
      <c r="C17" s="473"/>
      <c r="D17" s="474"/>
      <c r="E17" s="474"/>
      <c r="F17" s="474"/>
      <c r="G17" s="474"/>
      <c r="H17" s="474"/>
      <c r="I17" s="478">
        <f t="shared" si="0"/>
        <v>0</v>
      </c>
    </row>
    <row r="18" ht="20.25" customHeight="1" spans="1:9">
      <c r="A18" s="471" t="s">
        <v>122</v>
      </c>
      <c r="B18" s="472" t="s">
        <v>123</v>
      </c>
      <c r="C18" s="473">
        <v>20</v>
      </c>
      <c r="D18" s="474"/>
      <c r="E18" s="474">
        <v>20</v>
      </c>
      <c r="F18" s="474"/>
      <c r="G18" s="474"/>
      <c r="H18" s="474"/>
      <c r="I18" s="478">
        <f t="shared" si="0"/>
        <v>0</v>
      </c>
    </row>
    <row r="19" ht="20.25" customHeight="1" spans="1:9">
      <c r="A19" s="471" t="s">
        <v>124</v>
      </c>
      <c r="B19" s="472" t="s">
        <v>125</v>
      </c>
      <c r="C19" s="473"/>
      <c r="D19" s="474"/>
      <c r="E19" s="474"/>
      <c r="F19" s="474"/>
      <c r="G19" s="474"/>
      <c r="H19" s="474"/>
      <c r="I19" s="478">
        <f t="shared" si="0"/>
        <v>0</v>
      </c>
    </row>
    <row r="20" ht="20.25" customHeight="1" spans="1:9">
      <c r="A20" s="471" t="s">
        <v>126</v>
      </c>
      <c r="B20" s="472" t="s">
        <v>127</v>
      </c>
      <c r="C20" s="473">
        <v>200</v>
      </c>
      <c r="D20" s="474">
        <v>200</v>
      </c>
      <c r="E20" s="474"/>
      <c r="F20" s="474"/>
      <c r="G20" s="474"/>
      <c r="H20" s="474"/>
      <c r="I20" s="478">
        <f t="shared" si="0"/>
        <v>0</v>
      </c>
    </row>
    <row r="21" ht="20.25" customHeight="1" spans="1:9">
      <c r="A21" s="471" t="s">
        <v>128</v>
      </c>
      <c r="B21" s="472" t="s">
        <v>129</v>
      </c>
      <c r="C21" s="473">
        <v>54</v>
      </c>
      <c r="D21" s="474">
        <v>54</v>
      </c>
      <c r="E21" s="474"/>
      <c r="F21" s="474"/>
      <c r="G21" s="474"/>
      <c r="H21" s="474"/>
      <c r="I21" s="478">
        <f t="shared" si="0"/>
        <v>0</v>
      </c>
    </row>
    <row r="22" ht="20.25" customHeight="1" spans="1:9">
      <c r="A22" s="471" t="s">
        <v>130</v>
      </c>
      <c r="B22" s="472" t="s">
        <v>131</v>
      </c>
      <c r="C22" s="473">
        <v>495</v>
      </c>
      <c r="D22" s="474">
        <v>495</v>
      </c>
      <c r="E22" s="474"/>
      <c r="F22" s="474"/>
      <c r="G22" s="474"/>
      <c r="H22" s="474"/>
      <c r="I22" s="478">
        <f t="shared" si="0"/>
        <v>0</v>
      </c>
    </row>
    <row r="23" ht="20.25" customHeight="1" spans="1:9">
      <c r="A23" s="471" t="s">
        <v>132</v>
      </c>
      <c r="B23" s="472" t="s">
        <v>133</v>
      </c>
      <c r="C23" s="473">
        <v>1600</v>
      </c>
      <c r="D23" s="474">
        <v>1600</v>
      </c>
      <c r="E23" s="474"/>
      <c r="F23" s="474"/>
      <c r="G23" s="474"/>
      <c r="H23" s="474"/>
      <c r="I23" s="478">
        <f t="shared" si="0"/>
        <v>0</v>
      </c>
    </row>
    <row r="24" ht="20.25" customHeight="1" spans="1:9">
      <c r="A24" s="471" t="s">
        <v>134</v>
      </c>
      <c r="B24" s="472" t="s">
        <v>135</v>
      </c>
      <c r="C24" s="473">
        <v>686</v>
      </c>
      <c r="D24" s="474">
        <v>671</v>
      </c>
      <c r="E24" s="474"/>
      <c r="F24" s="474">
        <v>15</v>
      </c>
      <c r="G24" s="474"/>
      <c r="H24" s="474"/>
      <c r="I24" s="478">
        <f t="shared" si="0"/>
        <v>0</v>
      </c>
    </row>
    <row r="25" ht="20.25" customHeight="1" spans="1:9">
      <c r="A25" s="471" t="s">
        <v>136</v>
      </c>
      <c r="B25" s="472" t="s">
        <v>137</v>
      </c>
      <c r="C25" s="473">
        <v>411</v>
      </c>
      <c r="D25" s="474">
        <v>411</v>
      </c>
      <c r="E25" s="474"/>
      <c r="F25" s="474"/>
      <c r="G25" s="474"/>
      <c r="H25" s="474"/>
      <c r="I25" s="478">
        <f t="shared" si="0"/>
        <v>0</v>
      </c>
    </row>
    <row r="26" ht="20.25" customHeight="1" spans="1:9">
      <c r="A26" s="471" t="s">
        <v>138</v>
      </c>
      <c r="B26" s="472" t="s">
        <v>139</v>
      </c>
      <c r="C26" s="473">
        <v>278</v>
      </c>
      <c r="D26" s="474">
        <v>278</v>
      </c>
      <c r="E26" s="474"/>
      <c r="F26" s="474"/>
      <c r="G26" s="474"/>
      <c r="H26" s="474"/>
      <c r="I26" s="478">
        <f t="shared" si="0"/>
        <v>0</v>
      </c>
    </row>
    <row r="27" ht="20.25" customHeight="1" spans="1:9">
      <c r="A27" s="471" t="s">
        <v>140</v>
      </c>
      <c r="B27" s="472" t="s">
        <v>141</v>
      </c>
      <c r="C27" s="473"/>
      <c r="D27" s="474"/>
      <c r="E27" s="474"/>
      <c r="F27" s="474"/>
      <c r="G27" s="474"/>
      <c r="H27" s="474"/>
      <c r="I27" s="478">
        <f t="shared" si="0"/>
        <v>0</v>
      </c>
    </row>
    <row r="28" ht="20.25" customHeight="1" spans="1:9">
      <c r="A28" s="471" t="s">
        <v>142</v>
      </c>
      <c r="B28" s="472" t="s">
        <v>143</v>
      </c>
      <c r="C28" s="473">
        <v>45</v>
      </c>
      <c r="D28" s="474">
        <v>38</v>
      </c>
      <c r="E28" s="474"/>
      <c r="F28" s="474">
        <v>7</v>
      </c>
      <c r="G28" s="474"/>
      <c r="H28" s="474"/>
      <c r="I28" s="478">
        <f t="shared" si="0"/>
        <v>0</v>
      </c>
    </row>
    <row r="29" ht="20.25" customHeight="1" spans="1:9">
      <c r="A29" s="471" t="s">
        <v>144</v>
      </c>
      <c r="B29" s="472" t="s">
        <v>145</v>
      </c>
      <c r="C29" s="473"/>
      <c r="D29" s="474"/>
      <c r="E29" s="474"/>
      <c r="F29" s="474"/>
      <c r="G29" s="474"/>
      <c r="H29" s="474"/>
      <c r="I29" s="478">
        <f t="shared" si="0"/>
        <v>0</v>
      </c>
    </row>
    <row r="30" ht="20.25" customHeight="1" spans="1:9">
      <c r="A30" s="471" t="s">
        <v>146</v>
      </c>
      <c r="B30" s="472" t="s">
        <v>147</v>
      </c>
      <c r="C30" s="473">
        <v>1057</v>
      </c>
      <c r="D30" s="474">
        <v>1025</v>
      </c>
      <c r="E30" s="474">
        <v>32</v>
      </c>
      <c r="F30" s="474"/>
      <c r="G30" s="474"/>
      <c r="H30" s="474"/>
      <c r="I30" s="478">
        <f t="shared" si="0"/>
        <v>0</v>
      </c>
    </row>
    <row r="31" ht="20.25" customHeight="1" spans="1:9">
      <c r="A31" s="179">
        <v>20139</v>
      </c>
      <c r="B31" s="179" t="s">
        <v>2638</v>
      </c>
      <c r="C31" s="179"/>
      <c r="D31" s="180"/>
      <c r="E31" s="180"/>
      <c r="F31" s="180"/>
      <c r="G31" s="180"/>
      <c r="H31" s="180"/>
      <c r="I31" s="478">
        <f t="shared" si="0"/>
        <v>0</v>
      </c>
    </row>
    <row r="32" ht="20.25" customHeight="1" spans="1:9">
      <c r="A32" s="179">
        <v>20140</v>
      </c>
      <c r="B32" s="179" t="s">
        <v>2639</v>
      </c>
      <c r="C32" s="179">
        <v>251</v>
      </c>
      <c r="D32" s="180">
        <v>251</v>
      </c>
      <c r="E32" s="180"/>
      <c r="F32" s="180"/>
      <c r="G32" s="180"/>
      <c r="H32" s="180"/>
      <c r="I32" s="478">
        <f t="shared" si="0"/>
        <v>0</v>
      </c>
    </row>
    <row r="33" ht="20.25" customHeight="1" spans="1:9">
      <c r="A33" s="471" t="s">
        <v>150</v>
      </c>
      <c r="B33" s="472" t="s">
        <v>151</v>
      </c>
      <c r="C33" s="473">
        <v>978</v>
      </c>
      <c r="D33" s="474">
        <v>978</v>
      </c>
      <c r="E33" s="474"/>
      <c r="F33" s="474"/>
      <c r="G33" s="474"/>
      <c r="H33" s="474"/>
      <c r="I33" s="478">
        <f t="shared" si="0"/>
        <v>0</v>
      </c>
    </row>
    <row r="34" ht="20.25" customHeight="1" spans="1:9">
      <c r="A34" s="471" t="s">
        <v>154</v>
      </c>
      <c r="B34" s="472" t="s">
        <v>155</v>
      </c>
      <c r="C34" s="473"/>
      <c r="D34" s="474"/>
      <c r="E34" s="474"/>
      <c r="F34" s="474"/>
      <c r="G34" s="474"/>
      <c r="H34" s="474"/>
      <c r="I34" s="478">
        <f t="shared" si="0"/>
        <v>0</v>
      </c>
    </row>
    <row r="35" ht="20.25" customHeight="1" spans="1:9">
      <c r="A35" s="471" t="s">
        <v>156</v>
      </c>
      <c r="B35" s="472" t="s">
        <v>157</v>
      </c>
      <c r="C35" s="473"/>
      <c r="D35" s="474"/>
      <c r="E35" s="474"/>
      <c r="F35" s="474"/>
      <c r="G35" s="474"/>
      <c r="H35" s="474"/>
      <c r="I35" s="478">
        <f t="shared" si="0"/>
        <v>0</v>
      </c>
    </row>
    <row r="36" ht="20.25" customHeight="1" spans="1:9">
      <c r="A36" s="471" t="s">
        <v>158</v>
      </c>
      <c r="B36" s="472" t="s">
        <v>159</v>
      </c>
      <c r="C36" s="473"/>
      <c r="D36" s="474"/>
      <c r="E36" s="474"/>
      <c r="F36" s="474"/>
      <c r="G36" s="474"/>
      <c r="H36" s="474"/>
      <c r="I36" s="478">
        <f t="shared" si="0"/>
        <v>0</v>
      </c>
    </row>
    <row r="37" ht="20.25" customHeight="1" spans="1:9">
      <c r="A37" s="471" t="s">
        <v>160</v>
      </c>
      <c r="B37" s="472" t="s">
        <v>161</v>
      </c>
      <c r="C37" s="473"/>
      <c r="D37" s="474"/>
      <c r="E37" s="474"/>
      <c r="F37" s="474"/>
      <c r="G37" s="474"/>
      <c r="H37" s="474"/>
      <c r="I37" s="478">
        <f t="shared" si="0"/>
        <v>0</v>
      </c>
    </row>
    <row r="38" ht="20.25" customHeight="1" spans="1:9">
      <c r="A38" s="471" t="s">
        <v>162</v>
      </c>
      <c r="B38" s="472" t="s">
        <v>163</v>
      </c>
      <c r="C38" s="473"/>
      <c r="D38" s="474"/>
      <c r="E38" s="474"/>
      <c r="F38" s="474"/>
      <c r="G38" s="474"/>
      <c r="H38" s="474"/>
      <c r="I38" s="478">
        <f t="shared" si="0"/>
        <v>0</v>
      </c>
    </row>
    <row r="39" ht="20.25" customHeight="1" spans="1:9">
      <c r="A39" s="471" t="s">
        <v>164</v>
      </c>
      <c r="B39" s="472" t="s">
        <v>165</v>
      </c>
      <c r="C39" s="473"/>
      <c r="D39" s="474"/>
      <c r="E39" s="474"/>
      <c r="F39" s="474"/>
      <c r="G39" s="474"/>
      <c r="H39" s="474"/>
      <c r="I39" s="478">
        <f t="shared" si="0"/>
        <v>0</v>
      </c>
    </row>
    <row r="40" ht="20.25" customHeight="1" spans="1:9">
      <c r="A40" s="471" t="s">
        <v>166</v>
      </c>
      <c r="B40" s="472" t="s">
        <v>167</v>
      </c>
      <c r="C40" s="473"/>
      <c r="D40" s="474"/>
      <c r="E40" s="474"/>
      <c r="F40" s="474"/>
      <c r="G40" s="474"/>
      <c r="H40" s="474"/>
      <c r="I40" s="478">
        <f t="shared" si="0"/>
        <v>0</v>
      </c>
    </row>
    <row r="41" ht="20.25" customHeight="1" spans="1:9">
      <c r="A41" s="471" t="s">
        <v>168</v>
      </c>
      <c r="B41" s="472" t="s">
        <v>169</v>
      </c>
      <c r="C41" s="473"/>
      <c r="D41" s="474"/>
      <c r="E41" s="474"/>
      <c r="F41" s="474"/>
      <c r="G41" s="474"/>
      <c r="H41" s="474"/>
      <c r="I41" s="478">
        <f t="shared" si="0"/>
        <v>0</v>
      </c>
    </row>
    <row r="42" ht="20.25" customHeight="1" spans="1:9">
      <c r="A42" s="471" t="s">
        <v>170</v>
      </c>
      <c r="B42" s="472" t="s">
        <v>171</v>
      </c>
      <c r="C42" s="473"/>
      <c r="D42" s="474"/>
      <c r="E42" s="474"/>
      <c r="F42" s="474"/>
      <c r="G42" s="474"/>
      <c r="H42" s="474"/>
      <c r="I42" s="478">
        <f t="shared" si="0"/>
        <v>0</v>
      </c>
    </row>
    <row r="43" ht="20.25" customHeight="1" spans="1:9">
      <c r="A43" s="471" t="s">
        <v>174</v>
      </c>
      <c r="B43" s="472" t="s">
        <v>175</v>
      </c>
      <c r="C43" s="473"/>
      <c r="D43" s="474"/>
      <c r="E43" s="474"/>
      <c r="F43" s="474"/>
      <c r="G43" s="474"/>
      <c r="H43" s="474"/>
      <c r="I43" s="478">
        <f t="shared" si="0"/>
        <v>0</v>
      </c>
    </row>
    <row r="44" ht="20.25" customHeight="1" spans="1:9">
      <c r="A44" s="471" t="s">
        <v>176</v>
      </c>
      <c r="B44" s="472" t="s">
        <v>177</v>
      </c>
      <c r="C44" s="473"/>
      <c r="D44" s="474"/>
      <c r="E44" s="474"/>
      <c r="F44" s="474"/>
      <c r="G44" s="474"/>
      <c r="H44" s="474"/>
      <c r="I44" s="478">
        <f t="shared" si="0"/>
        <v>0</v>
      </c>
    </row>
    <row r="45" ht="20.25" customHeight="1" spans="1:9">
      <c r="A45" s="471" t="s">
        <v>178</v>
      </c>
      <c r="B45" s="472" t="s">
        <v>179</v>
      </c>
      <c r="C45" s="473"/>
      <c r="D45" s="474"/>
      <c r="E45" s="474"/>
      <c r="F45" s="474"/>
      <c r="G45" s="474"/>
      <c r="H45" s="474"/>
      <c r="I45" s="478">
        <f t="shared" si="0"/>
        <v>0</v>
      </c>
    </row>
    <row r="46" ht="20.25" customHeight="1" spans="1:9">
      <c r="A46" s="471" t="s">
        <v>180</v>
      </c>
      <c r="B46" s="472" t="s">
        <v>181</v>
      </c>
      <c r="C46" s="473">
        <v>35</v>
      </c>
      <c r="D46" s="474">
        <v>35</v>
      </c>
      <c r="E46" s="474"/>
      <c r="F46" s="474"/>
      <c r="G46" s="474"/>
      <c r="H46" s="474"/>
      <c r="I46" s="478">
        <f t="shared" si="0"/>
        <v>0</v>
      </c>
    </row>
    <row r="47" ht="20.25" customHeight="1" spans="1:9">
      <c r="A47" s="471" t="s">
        <v>182</v>
      </c>
      <c r="B47" s="472" t="s">
        <v>183</v>
      </c>
      <c r="C47" s="473"/>
      <c r="D47" s="474"/>
      <c r="E47" s="474"/>
      <c r="F47" s="474"/>
      <c r="G47" s="474"/>
      <c r="H47" s="474"/>
      <c r="I47" s="478">
        <f t="shared" si="0"/>
        <v>0</v>
      </c>
    </row>
    <row r="48" ht="20.25" customHeight="1" spans="1:9">
      <c r="A48" s="471" t="s">
        <v>186</v>
      </c>
      <c r="B48" s="472" t="s">
        <v>187</v>
      </c>
      <c r="C48" s="473">
        <v>20</v>
      </c>
      <c r="D48" s="474">
        <v>20</v>
      </c>
      <c r="E48" s="474"/>
      <c r="F48" s="474"/>
      <c r="G48" s="474"/>
      <c r="H48" s="474"/>
      <c r="I48" s="478">
        <f t="shared" si="0"/>
        <v>0</v>
      </c>
    </row>
    <row r="49" ht="20.25" customHeight="1" spans="1:9">
      <c r="A49" s="471" t="s">
        <v>188</v>
      </c>
      <c r="B49" s="472" t="s">
        <v>189</v>
      </c>
      <c r="C49" s="473">
        <v>6519</v>
      </c>
      <c r="D49" s="474">
        <v>6519</v>
      </c>
      <c r="E49" s="474"/>
      <c r="F49" s="474"/>
      <c r="G49" s="474"/>
      <c r="H49" s="474"/>
      <c r="I49" s="478">
        <f t="shared" si="0"/>
        <v>0</v>
      </c>
    </row>
    <row r="50" ht="20.25" customHeight="1" spans="1:9">
      <c r="A50" s="471" t="s">
        <v>190</v>
      </c>
      <c r="B50" s="472" t="s">
        <v>191</v>
      </c>
      <c r="C50" s="473"/>
      <c r="D50" s="474"/>
      <c r="E50" s="474"/>
      <c r="F50" s="474"/>
      <c r="G50" s="474"/>
      <c r="H50" s="474"/>
      <c r="I50" s="478">
        <f t="shared" si="0"/>
        <v>0</v>
      </c>
    </row>
    <row r="51" ht="20.25" customHeight="1" spans="1:9">
      <c r="A51" s="471" t="s">
        <v>192</v>
      </c>
      <c r="B51" s="472" t="s">
        <v>193</v>
      </c>
      <c r="C51" s="473">
        <v>65</v>
      </c>
      <c r="D51" s="474">
        <v>65</v>
      </c>
      <c r="E51" s="474"/>
      <c r="F51" s="474"/>
      <c r="G51" s="474"/>
      <c r="H51" s="474"/>
      <c r="I51" s="478">
        <f t="shared" si="0"/>
        <v>0</v>
      </c>
    </row>
    <row r="52" ht="20.25" customHeight="1" spans="1:9">
      <c r="A52" s="471" t="s">
        <v>194</v>
      </c>
      <c r="B52" s="475" t="s">
        <v>195</v>
      </c>
      <c r="C52" s="473">
        <v>153</v>
      </c>
      <c r="D52" s="474">
        <v>153</v>
      </c>
      <c r="E52" s="474"/>
      <c r="F52" s="474"/>
      <c r="G52" s="474"/>
      <c r="H52" s="474"/>
      <c r="I52" s="478">
        <f t="shared" si="0"/>
        <v>0</v>
      </c>
    </row>
    <row r="53" ht="20.25" customHeight="1" spans="1:9">
      <c r="A53" s="471" t="s">
        <v>196</v>
      </c>
      <c r="B53" s="472" t="s">
        <v>197</v>
      </c>
      <c r="C53" s="473">
        <v>493</v>
      </c>
      <c r="D53" s="474">
        <v>469</v>
      </c>
      <c r="E53" s="474"/>
      <c r="F53" s="474">
        <v>24</v>
      </c>
      <c r="G53" s="474"/>
      <c r="H53" s="474"/>
      <c r="I53" s="478">
        <f t="shared" si="0"/>
        <v>0</v>
      </c>
    </row>
    <row r="54" ht="20.25" customHeight="1" spans="1:9">
      <c r="A54" s="471" t="s">
        <v>198</v>
      </c>
      <c r="B54" s="472" t="s">
        <v>199</v>
      </c>
      <c r="C54" s="473">
        <v>40</v>
      </c>
      <c r="D54" s="474">
        <v>40</v>
      </c>
      <c r="E54" s="474"/>
      <c r="F54" s="474"/>
      <c r="G54" s="474"/>
      <c r="H54" s="474"/>
      <c r="I54" s="478">
        <f t="shared" si="0"/>
        <v>0</v>
      </c>
    </row>
    <row r="55" ht="20.25" customHeight="1" spans="1:9">
      <c r="A55" s="471" t="s">
        <v>200</v>
      </c>
      <c r="B55" s="475" t="s">
        <v>201</v>
      </c>
      <c r="C55" s="473"/>
      <c r="D55" s="474"/>
      <c r="E55" s="474"/>
      <c r="F55" s="474"/>
      <c r="G55" s="474"/>
      <c r="H55" s="474"/>
      <c r="I55" s="478">
        <f t="shared" si="0"/>
        <v>0</v>
      </c>
    </row>
    <row r="56" ht="20.25" customHeight="1" spans="1:9">
      <c r="A56" s="471" t="s">
        <v>202</v>
      </c>
      <c r="B56" s="472" t="s">
        <v>203</v>
      </c>
      <c r="C56" s="473"/>
      <c r="D56" s="474"/>
      <c r="E56" s="474"/>
      <c r="F56" s="474"/>
      <c r="G56" s="474"/>
      <c r="H56" s="474"/>
      <c r="I56" s="478">
        <f t="shared" si="0"/>
        <v>0</v>
      </c>
    </row>
    <row r="57" ht="20.25" customHeight="1" spans="1:9">
      <c r="A57" s="471" t="s">
        <v>204</v>
      </c>
      <c r="B57" s="476" t="s">
        <v>205</v>
      </c>
      <c r="C57" s="473"/>
      <c r="D57" s="474"/>
      <c r="E57" s="474"/>
      <c r="F57" s="474"/>
      <c r="G57" s="474"/>
      <c r="H57" s="474"/>
      <c r="I57" s="478">
        <f t="shared" si="0"/>
        <v>0</v>
      </c>
    </row>
    <row r="58" ht="20.25" customHeight="1" spans="1:9">
      <c r="A58" s="471" t="s">
        <v>206</v>
      </c>
      <c r="B58" s="476" t="s">
        <v>207</v>
      </c>
      <c r="C58" s="473"/>
      <c r="D58" s="474"/>
      <c r="E58" s="474"/>
      <c r="F58" s="474"/>
      <c r="G58" s="474"/>
      <c r="H58" s="474"/>
      <c r="I58" s="478">
        <f t="shared" si="0"/>
        <v>0</v>
      </c>
    </row>
    <row r="59" ht="20.25" customHeight="1" spans="1:9">
      <c r="A59" s="471" t="s">
        <v>210</v>
      </c>
      <c r="B59" s="472" t="s">
        <v>211</v>
      </c>
      <c r="C59" s="473">
        <v>465</v>
      </c>
      <c r="D59" s="474">
        <v>465</v>
      </c>
      <c r="E59" s="474"/>
      <c r="F59" s="474"/>
      <c r="G59" s="474"/>
      <c r="H59" s="474"/>
      <c r="I59" s="478">
        <f t="shared" si="0"/>
        <v>0</v>
      </c>
    </row>
    <row r="60" ht="20.25" customHeight="1" spans="1:9">
      <c r="A60" s="471" t="s">
        <v>212</v>
      </c>
      <c r="B60" s="472" t="s">
        <v>213</v>
      </c>
      <c r="C60" s="473">
        <v>33121</v>
      </c>
      <c r="D60" s="474">
        <v>33058</v>
      </c>
      <c r="E60" s="474">
        <v>56</v>
      </c>
      <c r="F60" s="474">
        <v>7</v>
      </c>
      <c r="G60" s="474"/>
      <c r="H60" s="474"/>
      <c r="I60" s="478">
        <f t="shared" si="0"/>
        <v>0</v>
      </c>
    </row>
    <row r="61" ht="20.25" customHeight="1" spans="1:9">
      <c r="A61" s="471" t="s">
        <v>214</v>
      </c>
      <c r="B61" s="475" t="s">
        <v>215</v>
      </c>
      <c r="C61" s="473">
        <v>500</v>
      </c>
      <c r="D61" s="474">
        <v>500</v>
      </c>
      <c r="E61" s="474"/>
      <c r="F61" s="474"/>
      <c r="G61" s="474"/>
      <c r="H61" s="474"/>
      <c r="I61" s="478">
        <f t="shared" si="0"/>
        <v>0</v>
      </c>
    </row>
    <row r="62" ht="20.25" customHeight="1" spans="1:9">
      <c r="A62" s="471" t="s">
        <v>216</v>
      </c>
      <c r="B62" s="475" t="s">
        <v>217</v>
      </c>
      <c r="C62" s="473"/>
      <c r="D62" s="474"/>
      <c r="E62" s="474"/>
      <c r="F62" s="474"/>
      <c r="G62" s="474"/>
      <c r="H62" s="474"/>
      <c r="I62" s="478">
        <f t="shared" si="0"/>
        <v>0</v>
      </c>
    </row>
    <row r="63" ht="20.25" customHeight="1" spans="1:9">
      <c r="A63" s="471" t="s">
        <v>218</v>
      </c>
      <c r="B63" s="475" t="s">
        <v>219</v>
      </c>
      <c r="C63" s="473"/>
      <c r="D63" s="474"/>
      <c r="E63" s="474"/>
      <c r="F63" s="474"/>
      <c r="G63" s="474"/>
      <c r="H63" s="474"/>
      <c r="I63" s="478">
        <f t="shared" si="0"/>
        <v>0</v>
      </c>
    </row>
    <row r="64" ht="20.25" customHeight="1" spans="1:9">
      <c r="A64" s="471" t="s">
        <v>220</v>
      </c>
      <c r="B64" s="475" t="s">
        <v>221</v>
      </c>
      <c r="C64" s="473"/>
      <c r="D64" s="474"/>
      <c r="E64" s="474"/>
      <c r="F64" s="474"/>
      <c r="G64" s="474"/>
      <c r="H64" s="474"/>
      <c r="I64" s="478">
        <f t="shared" si="0"/>
        <v>0</v>
      </c>
    </row>
    <row r="65" ht="20.25" customHeight="1" spans="1:9">
      <c r="A65" s="471" t="s">
        <v>222</v>
      </c>
      <c r="B65" s="475" t="s">
        <v>223</v>
      </c>
      <c r="C65" s="473"/>
      <c r="D65" s="474"/>
      <c r="E65" s="474"/>
      <c r="F65" s="474"/>
      <c r="G65" s="474"/>
      <c r="H65" s="474"/>
      <c r="I65" s="478">
        <f t="shared" si="0"/>
        <v>0</v>
      </c>
    </row>
    <row r="66" ht="20.25" customHeight="1" spans="1:9">
      <c r="A66" s="471" t="s">
        <v>224</v>
      </c>
      <c r="B66" s="475" t="s">
        <v>225</v>
      </c>
      <c r="C66" s="473">
        <v>233</v>
      </c>
      <c r="D66" s="474">
        <v>233</v>
      </c>
      <c r="E66" s="474"/>
      <c r="F66" s="474"/>
      <c r="G66" s="474"/>
      <c r="H66" s="474"/>
      <c r="I66" s="478">
        <f t="shared" si="0"/>
        <v>0</v>
      </c>
    </row>
    <row r="67" ht="18.75" customHeight="1" spans="1:9">
      <c r="A67" s="471" t="s">
        <v>226</v>
      </c>
      <c r="B67" s="475" t="s">
        <v>227</v>
      </c>
      <c r="C67" s="473">
        <v>1053</v>
      </c>
      <c r="D67" s="474">
        <v>784</v>
      </c>
      <c r="E67" s="474"/>
      <c r="F67" s="474">
        <v>269</v>
      </c>
      <c r="G67" s="474"/>
      <c r="H67" s="474"/>
      <c r="I67" s="478">
        <f t="shared" si="0"/>
        <v>0</v>
      </c>
    </row>
    <row r="68" ht="20.25" customHeight="1" spans="1:9">
      <c r="A68" s="471" t="s">
        <v>228</v>
      </c>
      <c r="B68" s="475" t="s">
        <v>229</v>
      </c>
      <c r="C68" s="473"/>
      <c r="D68" s="474"/>
      <c r="E68" s="474"/>
      <c r="F68" s="474"/>
      <c r="G68" s="474"/>
      <c r="H68" s="474"/>
      <c r="I68" s="478">
        <f t="shared" si="0"/>
        <v>0</v>
      </c>
    </row>
    <row r="69" ht="20.25" customHeight="1" spans="1:9">
      <c r="A69" s="471" t="s">
        <v>232</v>
      </c>
      <c r="B69" s="472" t="s">
        <v>233</v>
      </c>
      <c r="C69" s="473">
        <v>244</v>
      </c>
      <c r="D69" s="474">
        <v>244</v>
      </c>
      <c r="E69" s="474"/>
      <c r="F69" s="474"/>
      <c r="G69" s="474"/>
      <c r="H69" s="474"/>
      <c r="I69" s="478">
        <f t="shared" si="0"/>
        <v>0</v>
      </c>
    </row>
    <row r="70" ht="20.25" customHeight="1" spans="1:9">
      <c r="A70" s="471" t="s">
        <v>234</v>
      </c>
      <c r="B70" s="472" t="s">
        <v>235</v>
      </c>
      <c r="C70" s="473"/>
      <c r="D70" s="474"/>
      <c r="E70" s="474"/>
      <c r="F70" s="474"/>
      <c r="G70" s="474"/>
      <c r="H70" s="474"/>
      <c r="I70" s="478">
        <f t="shared" ref="I70:I133" si="1">C70-SUM(D70:H70)</f>
        <v>0</v>
      </c>
    </row>
    <row r="71" ht="20.25" customHeight="1" spans="1:9">
      <c r="A71" s="471" t="s">
        <v>236</v>
      </c>
      <c r="B71" s="472" t="s">
        <v>237</v>
      </c>
      <c r="C71" s="473"/>
      <c r="D71" s="474"/>
      <c r="E71" s="474"/>
      <c r="F71" s="474"/>
      <c r="G71" s="474"/>
      <c r="H71" s="474"/>
      <c r="I71" s="478">
        <f t="shared" si="1"/>
        <v>0</v>
      </c>
    </row>
    <row r="72" ht="20.25" customHeight="1" spans="1:9">
      <c r="A72" s="479" t="s">
        <v>238</v>
      </c>
      <c r="B72" s="476" t="s">
        <v>239</v>
      </c>
      <c r="C72" s="473"/>
      <c r="D72" s="474"/>
      <c r="E72" s="474"/>
      <c r="F72" s="474"/>
      <c r="G72" s="474"/>
      <c r="H72" s="474"/>
      <c r="I72" s="478">
        <f t="shared" si="1"/>
        <v>0</v>
      </c>
    </row>
    <row r="73" ht="20.25" customHeight="1" spans="1:9">
      <c r="A73" s="471" t="s">
        <v>240</v>
      </c>
      <c r="B73" s="472" t="s">
        <v>241</v>
      </c>
      <c r="C73" s="473">
        <v>964</v>
      </c>
      <c r="D73" s="474">
        <v>870</v>
      </c>
      <c r="E73" s="474"/>
      <c r="F73" s="474">
        <v>94</v>
      </c>
      <c r="G73" s="474"/>
      <c r="H73" s="474"/>
      <c r="I73" s="478">
        <f t="shared" si="1"/>
        <v>0</v>
      </c>
    </row>
    <row r="74" ht="20.25" customHeight="1" spans="1:9">
      <c r="A74" s="471" t="s">
        <v>242</v>
      </c>
      <c r="B74" s="472" t="s">
        <v>243</v>
      </c>
      <c r="C74" s="473"/>
      <c r="D74" s="474"/>
      <c r="E74" s="474"/>
      <c r="F74" s="474"/>
      <c r="G74" s="474"/>
      <c r="H74" s="474"/>
      <c r="I74" s="478">
        <f t="shared" si="1"/>
        <v>0</v>
      </c>
    </row>
    <row r="75" ht="20.25" customHeight="1" spans="1:9">
      <c r="A75" s="479" t="s">
        <v>244</v>
      </c>
      <c r="B75" s="476" t="s">
        <v>245</v>
      </c>
      <c r="C75" s="473">
        <v>181</v>
      </c>
      <c r="D75" s="474">
        <v>141</v>
      </c>
      <c r="E75" s="474"/>
      <c r="F75" s="474">
        <v>40</v>
      </c>
      <c r="G75" s="474"/>
      <c r="H75" s="474"/>
      <c r="I75" s="478">
        <f t="shared" si="1"/>
        <v>0</v>
      </c>
    </row>
    <row r="76" ht="20.25" customHeight="1" spans="1:9">
      <c r="A76" s="479" t="s">
        <v>246</v>
      </c>
      <c r="B76" s="475" t="s">
        <v>247</v>
      </c>
      <c r="C76" s="473"/>
      <c r="D76" s="474"/>
      <c r="E76" s="474"/>
      <c r="F76" s="474"/>
      <c r="G76" s="474"/>
      <c r="H76" s="474"/>
      <c r="I76" s="478">
        <f t="shared" si="1"/>
        <v>0</v>
      </c>
    </row>
    <row r="77" ht="20.25" customHeight="1" spans="1:9">
      <c r="A77" s="479" t="s">
        <v>248</v>
      </c>
      <c r="B77" s="475" t="s">
        <v>249</v>
      </c>
      <c r="C77" s="473"/>
      <c r="D77" s="474"/>
      <c r="E77" s="474"/>
      <c r="F77" s="474"/>
      <c r="G77" s="474"/>
      <c r="H77" s="474"/>
      <c r="I77" s="478">
        <f t="shared" si="1"/>
        <v>0</v>
      </c>
    </row>
    <row r="78" ht="20.25" customHeight="1" spans="1:9">
      <c r="A78" s="471" t="s">
        <v>250</v>
      </c>
      <c r="B78" s="476" t="s">
        <v>251</v>
      </c>
      <c r="C78" s="473">
        <v>1663</v>
      </c>
      <c r="D78" s="474">
        <v>1088</v>
      </c>
      <c r="E78" s="474"/>
      <c r="F78" s="474">
        <v>575</v>
      </c>
      <c r="G78" s="474"/>
      <c r="H78" s="474"/>
      <c r="I78" s="478">
        <f t="shared" si="1"/>
        <v>0</v>
      </c>
    </row>
    <row r="79" ht="20.25" customHeight="1" spans="1:9">
      <c r="A79" s="471" t="s">
        <v>254</v>
      </c>
      <c r="B79" s="475" t="s">
        <v>255</v>
      </c>
      <c r="C79" s="473">
        <v>2406</v>
      </c>
      <c r="D79" s="474">
        <v>2384</v>
      </c>
      <c r="E79" s="474"/>
      <c r="F79" s="474">
        <v>22</v>
      </c>
      <c r="G79" s="474"/>
      <c r="H79" s="474"/>
      <c r="I79" s="478">
        <f t="shared" si="1"/>
        <v>0</v>
      </c>
    </row>
    <row r="80" ht="20.25" customHeight="1" spans="1:9">
      <c r="A80" s="471" t="s">
        <v>256</v>
      </c>
      <c r="B80" s="472" t="s">
        <v>257</v>
      </c>
      <c r="C80" s="473">
        <v>1177</v>
      </c>
      <c r="D80" s="474">
        <v>1151</v>
      </c>
      <c r="E80" s="474"/>
      <c r="F80" s="474">
        <v>26</v>
      </c>
      <c r="G80" s="474"/>
      <c r="H80" s="474"/>
      <c r="I80" s="478">
        <f t="shared" si="1"/>
        <v>0</v>
      </c>
    </row>
    <row r="81" ht="20.25" customHeight="1" spans="1:9">
      <c r="A81" s="471" t="s">
        <v>258</v>
      </c>
      <c r="B81" s="472" t="s">
        <v>259</v>
      </c>
      <c r="C81" s="473">
        <v>356</v>
      </c>
      <c r="D81" s="474">
        <v>116</v>
      </c>
      <c r="E81" s="474"/>
      <c r="F81" s="474">
        <v>240</v>
      </c>
      <c r="G81" s="474"/>
      <c r="H81" s="474"/>
      <c r="I81" s="478">
        <f t="shared" si="1"/>
        <v>0</v>
      </c>
    </row>
    <row r="82" ht="20.25" customHeight="1" spans="1:9">
      <c r="A82" s="471" t="s">
        <v>260</v>
      </c>
      <c r="B82" s="476" t="s">
        <v>261</v>
      </c>
      <c r="C82" s="473"/>
      <c r="D82" s="474"/>
      <c r="E82" s="474"/>
      <c r="F82" s="474"/>
      <c r="G82" s="474"/>
      <c r="H82" s="474"/>
      <c r="I82" s="478">
        <f t="shared" si="1"/>
        <v>0</v>
      </c>
    </row>
    <row r="83" ht="20.25" customHeight="1" spans="1:9">
      <c r="A83" s="471" t="s">
        <v>262</v>
      </c>
      <c r="B83" s="472" t="s">
        <v>263</v>
      </c>
      <c r="C83" s="473">
        <v>346</v>
      </c>
      <c r="D83" s="474">
        <v>331</v>
      </c>
      <c r="E83" s="474"/>
      <c r="F83" s="474">
        <v>15</v>
      </c>
      <c r="G83" s="474"/>
      <c r="H83" s="474"/>
      <c r="I83" s="478">
        <f t="shared" si="1"/>
        <v>0</v>
      </c>
    </row>
    <row r="84" ht="20.25" customHeight="1" spans="1:9">
      <c r="A84" s="471" t="s">
        <v>264</v>
      </c>
      <c r="B84" s="472" t="s">
        <v>265</v>
      </c>
      <c r="C84" s="473">
        <v>11</v>
      </c>
      <c r="D84" s="474"/>
      <c r="E84" s="474"/>
      <c r="F84" s="474">
        <v>11</v>
      </c>
      <c r="G84" s="474"/>
      <c r="H84" s="474"/>
      <c r="I84" s="478">
        <f t="shared" si="1"/>
        <v>0</v>
      </c>
    </row>
    <row r="85" ht="20.25" customHeight="1" spans="1:9">
      <c r="A85" s="471" t="s">
        <v>268</v>
      </c>
      <c r="B85" s="476" t="s">
        <v>269</v>
      </c>
      <c r="C85" s="473">
        <v>1479</v>
      </c>
      <c r="D85" s="474">
        <v>1334</v>
      </c>
      <c r="E85" s="474"/>
      <c r="F85" s="474">
        <v>145</v>
      </c>
      <c r="G85" s="474"/>
      <c r="H85" s="474"/>
      <c r="I85" s="478">
        <f t="shared" si="1"/>
        <v>0</v>
      </c>
    </row>
    <row r="86" ht="20.25" customHeight="1" spans="1:9">
      <c r="A86" s="471" t="s">
        <v>270</v>
      </c>
      <c r="B86" s="472" t="s">
        <v>271</v>
      </c>
      <c r="C86" s="473">
        <v>655</v>
      </c>
      <c r="D86" s="474">
        <v>655</v>
      </c>
      <c r="E86" s="474"/>
      <c r="F86" s="474"/>
      <c r="G86" s="474"/>
      <c r="H86" s="474"/>
      <c r="I86" s="478">
        <f t="shared" si="1"/>
        <v>0</v>
      </c>
    </row>
    <row r="87" ht="20.25" customHeight="1" spans="1:9">
      <c r="A87" s="471" t="s">
        <v>272</v>
      </c>
      <c r="B87" s="472" t="s">
        <v>273</v>
      </c>
      <c r="C87" s="473">
        <v>17694</v>
      </c>
      <c r="D87" s="474">
        <v>17694</v>
      </c>
      <c r="E87" s="474"/>
      <c r="F87" s="474"/>
      <c r="G87" s="474"/>
      <c r="H87" s="474"/>
      <c r="I87" s="478">
        <f t="shared" si="1"/>
        <v>0</v>
      </c>
    </row>
    <row r="88" ht="20.25" customHeight="1" spans="1:9">
      <c r="A88" s="471" t="s">
        <v>274</v>
      </c>
      <c r="B88" s="476" t="s">
        <v>275</v>
      </c>
      <c r="C88" s="473"/>
      <c r="D88" s="474"/>
      <c r="E88" s="474"/>
      <c r="F88" s="474"/>
      <c r="G88" s="474"/>
      <c r="H88" s="474"/>
      <c r="I88" s="478">
        <f t="shared" si="1"/>
        <v>0</v>
      </c>
    </row>
    <row r="89" ht="20.25" customHeight="1" spans="1:9">
      <c r="A89" s="471" t="s">
        <v>276</v>
      </c>
      <c r="B89" s="475" t="s">
        <v>277</v>
      </c>
      <c r="C89" s="473">
        <v>2174</v>
      </c>
      <c r="D89" s="474">
        <v>2139</v>
      </c>
      <c r="E89" s="474"/>
      <c r="F89" s="474">
        <v>35</v>
      </c>
      <c r="G89" s="474"/>
      <c r="H89" s="474"/>
      <c r="I89" s="478">
        <f t="shared" si="1"/>
        <v>0</v>
      </c>
    </row>
    <row r="90" ht="20.25" customHeight="1" spans="1:9">
      <c r="A90" s="471" t="s">
        <v>278</v>
      </c>
      <c r="B90" s="472" t="s">
        <v>279</v>
      </c>
      <c r="C90" s="473">
        <v>2350</v>
      </c>
      <c r="D90" s="474">
        <v>2305</v>
      </c>
      <c r="E90" s="474"/>
      <c r="F90" s="474">
        <v>45</v>
      </c>
      <c r="G90" s="474"/>
      <c r="H90" s="474"/>
      <c r="I90" s="478">
        <f t="shared" si="1"/>
        <v>0</v>
      </c>
    </row>
    <row r="91" ht="20.25" customHeight="1" spans="1:9">
      <c r="A91" s="471" t="s">
        <v>280</v>
      </c>
      <c r="B91" s="472" t="s">
        <v>281</v>
      </c>
      <c r="C91" s="473">
        <v>173</v>
      </c>
      <c r="D91" s="474">
        <v>151</v>
      </c>
      <c r="E91" s="474"/>
      <c r="F91" s="474">
        <v>22</v>
      </c>
      <c r="G91" s="474"/>
      <c r="H91" s="474"/>
      <c r="I91" s="478">
        <f t="shared" si="1"/>
        <v>0</v>
      </c>
    </row>
    <row r="92" ht="20.25" customHeight="1" spans="1:9">
      <c r="A92" s="471" t="s">
        <v>282</v>
      </c>
      <c r="B92" s="476" t="s">
        <v>283</v>
      </c>
      <c r="C92" s="473">
        <v>854</v>
      </c>
      <c r="D92" s="474">
        <v>470</v>
      </c>
      <c r="E92" s="474"/>
      <c r="F92" s="474">
        <v>384</v>
      </c>
      <c r="G92" s="474"/>
      <c r="H92" s="474"/>
      <c r="I92" s="478">
        <f t="shared" si="1"/>
        <v>0</v>
      </c>
    </row>
    <row r="93" ht="20.25" customHeight="1" spans="1:9">
      <c r="A93" s="471" t="s">
        <v>284</v>
      </c>
      <c r="B93" s="475" t="s">
        <v>285</v>
      </c>
      <c r="C93" s="473">
        <v>1549</v>
      </c>
      <c r="D93" s="474">
        <v>1386</v>
      </c>
      <c r="E93" s="474">
        <v>163</v>
      </c>
      <c r="F93" s="474"/>
      <c r="G93" s="474"/>
      <c r="H93" s="474"/>
      <c r="I93" s="478">
        <f t="shared" si="1"/>
        <v>0</v>
      </c>
    </row>
    <row r="94" ht="20.25" customHeight="1" spans="1:9">
      <c r="A94" s="471" t="s">
        <v>286</v>
      </c>
      <c r="B94" s="475" t="s">
        <v>287</v>
      </c>
      <c r="C94" s="473"/>
      <c r="D94" s="474"/>
      <c r="E94" s="474"/>
      <c r="F94" s="474"/>
      <c r="G94" s="474"/>
      <c r="H94" s="474"/>
      <c r="I94" s="478">
        <f t="shared" si="1"/>
        <v>0</v>
      </c>
    </row>
    <row r="95" ht="20.25" customHeight="1" spans="1:9">
      <c r="A95" s="471" t="s">
        <v>288</v>
      </c>
      <c r="B95" s="472" t="s">
        <v>289</v>
      </c>
      <c r="C95" s="473">
        <v>5000</v>
      </c>
      <c r="D95" s="474">
        <v>5000</v>
      </c>
      <c r="E95" s="474"/>
      <c r="F95" s="474"/>
      <c r="G95" s="474"/>
      <c r="H95" s="474"/>
      <c r="I95" s="478">
        <f t="shared" si="1"/>
        <v>0</v>
      </c>
    </row>
    <row r="96" ht="19.5" customHeight="1" spans="1:9">
      <c r="A96" s="471" t="s">
        <v>290</v>
      </c>
      <c r="B96" s="475" t="s">
        <v>291</v>
      </c>
      <c r="C96" s="473">
        <v>668</v>
      </c>
      <c r="D96" s="474">
        <v>668</v>
      </c>
      <c r="E96" s="474"/>
      <c r="F96" s="474"/>
      <c r="G96" s="474"/>
      <c r="H96" s="474"/>
      <c r="I96" s="478">
        <f t="shared" si="1"/>
        <v>0</v>
      </c>
    </row>
    <row r="97" ht="20.25" customHeight="1" spans="1:9">
      <c r="A97" s="471" t="s">
        <v>292</v>
      </c>
      <c r="B97" s="472" t="s">
        <v>293</v>
      </c>
      <c r="C97" s="473">
        <v>1020</v>
      </c>
      <c r="D97" s="474">
        <v>1020</v>
      </c>
      <c r="E97" s="474"/>
      <c r="F97" s="474"/>
      <c r="G97" s="474"/>
      <c r="H97" s="474"/>
      <c r="I97" s="478">
        <f t="shared" si="1"/>
        <v>0</v>
      </c>
    </row>
    <row r="98" ht="20.25" customHeight="1" spans="1:9">
      <c r="A98" s="471" t="s">
        <v>294</v>
      </c>
      <c r="B98" s="472" t="s">
        <v>295</v>
      </c>
      <c r="C98" s="473"/>
      <c r="D98" s="474"/>
      <c r="E98" s="474"/>
      <c r="F98" s="474"/>
      <c r="G98" s="474"/>
      <c r="H98" s="474"/>
      <c r="I98" s="478">
        <f t="shared" si="1"/>
        <v>0</v>
      </c>
    </row>
    <row r="99" ht="20.25" customHeight="1" spans="1:9">
      <c r="A99" s="471" t="s">
        <v>296</v>
      </c>
      <c r="B99" s="476" t="s">
        <v>297</v>
      </c>
      <c r="C99" s="473"/>
      <c r="D99" s="474"/>
      <c r="E99" s="474"/>
      <c r="F99" s="474"/>
      <c r="G99" s="474"/>
      <c r="H99" s="474"/>
      <c r="I99" s="478">
        <f t="shared" si="1"/>
        <v>0</v>
      </c>
    </row>
    <row r="100" ht="20.25" customHeight="1" spans="1:9">
      <c r="A100" s="471" t="s">
        <v>298</v>
      </c>
      <c r="B100" s="475" t="s">
        <v>299</v>
      </c>
      <c r="C100" s="473">
        <v>5785</v>
      </c>
      <c r="D100" s="474">
        <v>5555</v>
      </c>
      <c r="E100" s="474"/>
      <c r="F100" s="474">
        <v>230</v>
      </c>
      <c r="G100" s="474"/>
      <c r="H100" s="474"/>
      <c r="I100" s="478">
        <f t="shared" si="1"/>
        <v>0</v>
      </c>
    </row>
    <row r="101" ht="20.25" customHeight="1" spans="1:9">
      <c r="A101" s="471" t="s">
        <v>300</v>
      </c>
      <c r="B101" s="472" t="s">
        <v>301</v>
      </c>
      <c r="C101" s="473"/>
      <c r="D101" s="474"/>
      <c r="E101" s="474"/>
      <c r="F101" s="474"/>
      <c r="G101" s="474"/>
      <c r="H101" s="474"/>
      <c r="I101" s="478">
        <f t="shared" si="1"/>
        <v>0</v>
      </c>
    </row>
    <row r="102" ht="20.25" customHeight="1" spans="1:9">
      <c r="A102" s="471" t="s">
        <v>302</v>
      </c>
      <c r="B102" s="475" t="s">
        <v>303</v>
      </c>
      <c r="C102" s="473">
        <v>262</v>
      </c>
      <c r="D102" s="474">
        <v>262</v>
      </c>
      <c r="E102" s="474"/>
      <c r="F102" s="474"/>
      <c r="G102" s="474"/>
      <c r="H102" s="474"/>
      <c r="I102" s="478">
        <f t="shared" si="1"/>
        <v>0</v>
      </c>
    </row>
    <row r="103" ht="20.25" customHeight="1" spans="1:9">
      <c r="A103" s="471" t="s">
        <v>304</v>
      </c>
      <c r="B103" s="475" t="s">
        <v>305</v>
      </c>
      <c r="C103" s="473">
        <v>100</v>
      </c>
      <c r="D103" s="474">
        <v>100</v>
      </c>
      <c r="E103" s="474"/>
      <c r="F103" s="474"/>
      <c r="G103" s="474"/>
      <c r="H103" s="474"/>
      <c r="I103" s="478">
        <f t="shared" si="1"/>
        <v>0</v>
      </c>
    </row>
    <row r="104" ht="20.25" customHeight="1" spans="1:9">
      <c r="A104" s="471" t="s">
        <v>306</v>
      </c>
      <c r="B104" s="475" t="s">
        <v>307</v>
      </c>
      <c r="C104" s="473">
        <v>406</v>
      </c>
      <c r="D104" s="474">
        <v>406</v>
      </c>
      <c r="E104" s="474"/>
      <c r="F104" s="474"/>
      <c r="G104" s="474"/>
      <c r="H104" s="474"/>
      <c r="I104" s="478">
        <f t="shared" si="1"/>
        <v>0</v>
      </c>
    </row>
    <row r="105" ht="20.25" customHeight="1" spans="1:9">
      <c r="A105" s="471" t="s">
        <v>310</v>
      </c>
      <c r="B105" s="472" t="s">
        <v>311</v>
      </c>
      <c r="C105" s="473">
        <v>812</v>
      </c>
      <c r="D105" s="474">
        <v>812</v>
      </c>
      <c r="E105" s="474"/>
      <c r="F105" s="474"/>
      <c r="G105" s="474"/>
      <c r="H105" s="474"/>
      <c r="I105" s="478">
        <f t="shared" si="1"/>
        <v>0</v>
      </c>
    </row>
    <row r="106" ht="20.25" customHeight="1" spans="1:9">
      <c r="A106" s="471" t="s">
        <v>312</v>
      </c>
      <c r="B106" s="472" t="s">
        <v>313</v>
      </c>
      <c r="C106" s="473">
        <v>764</v>
      </c>
      <c r="D106" s="474">
        <v>720</v>
      </c>
      <c r="E106" s="474">
        <v>44</v>
      </c>
      <c r="F106" s="474"/>
      <c r="G106" s="474"/>
      <c r="H106" s="474"/>
      <c r="I106" s="478">
        <f t="shared" si="1"/>
        <v>0</v>
      </c>
    </row>
    <row r="107" ht="20.25" customHeight="1" spans="1:9">
      <c r="A107" s="471" t="s">
        <v>314</v>
      </c>
      <c r="B107" s="476" t="s">
        <v>315</v>
      </c>
      <c r="C107" s="473">
        <v>2564</v>
      </c>
      <c r="D107" s="474">
        <v>2281</v>
      </c>
      <c r="E107" s="474">
        <v>83</v>
      </c>
      <c r="F107" s="474">
        <v>200</v>
      </c>
      <c r="G107" s="474"/>
      <c r="H107" s="474"/>
      <c r="I107" s="478">
        <f t="shared" si="1"/>
        <v>0</v>
      </c>
    </row>
    <row r="108" ht="20.25" customHeight="1" spans="1:9">
      <c r="A108" s="471" t="s">
        <v>316</v>
      </c>
      <c r="B108" s="472" t="s">
        <v>317</v>
      </c>
      <c r="C108" s="473">
        <v>2906</v>
      </c>
      <c r="D108" s="474">
        <v>2476</v>
      </c>
      <c r="E108" s="474">
        <v>10</v>
      </c>
      <c r="F108" s="474">
        <v>420</v>
      </c>
      <c r="G108" s="474"/>
      <c r="H108" s="474"/>
      <c r="I108" s="478">
        <f t="shared" si="1"/>
        <v>0</v>
      </c>
    </row>
    <row r="109" ht="20.25" customHeight="1" spans="1:9">
      <c r="A109" s="471" t="s">
        <v>318</v>
      </c>
      <c r="B109" s="476" t="s">
        <v>319</v>
      </c>
      <c r="C109" s="473">
        <v>390</v>
      </c>
      <c r="D109" s="474">
        <v>379</v>
      </c>
      <c r="E109" s="474"/>
      <c r="F109" s="474">
        <v>11</v>
      </c>
      <c r="G109" s="474"/>
      <c r="H109" s="474"/>
      <c r="I109" s="478">
        <f t="shared" si="1"/>
        <v>0</v>
      </c>
    </row>
    <row r="110" ht="20.25" customHeight="1" spans="1:9">
      <c r="A110" s="471" t="s">
        <v>320</v>
      </c>
      <c r="B110" s="476" t="s">
        <v>321</v>
      </c>
      <c r="C110" s="473">
        <v>4974</v>
      </c>
      <c r="D110" s="474">
        <v>4974</v>
      </c>
      <c r="E110" s="474"/>
      <c r="F110" s="474"/>
      <c r="G110" s="474"/>
      <c r="H110" s="474"/>
      <c r="I110" s="478">
        <f t="shared" si="1"/>
        <v>0</v>
      </c>
    </row>
    <row r="111" ht="20.25" customHeight="1" spans="1:9">
      <c r="A111" s="471" t="s">
        <v>322</v>
      </c>
      <c r="B111" s="476" t="s">
        <v>323</v>
      </c>
      <c r="C111" s="473">
        <v>259</v>
      </c>
      <c r="D111" s="474">
        <v>259</v>
      </c>
      <c r="E111" s="474"/>
      <c r="F111" s="474"/>
      <c r="G111" s="474"/>
      <c r="H111" s="474"/>
      <c r="I111" s="478">
        <f t="shared" si="1"/>
        <v>0</v>
      </c>
    </row>
    <row r="112" ht="20.25" customHeight="1" spans="1:9">
      <c r="A112" s="471" t="s">
        <v>324</v>
      </c>
      <c r="B112" s="476" t="s">
        <v>325</v>
      </c>
      <c r="C112" s="473">
        <v>15</v>
      </c>
      <c r="D112" s="474">
        <v>15</v>
      </c>
      <c r="E112" s="474"/>
      <c r="F112" s="474"/>
      <c r="G112" s="474"/>
      <c r="H112" s="474"/>
      <c r="I112" s="478">
        <f t="shared" si="1"/>
        <v>0</v>
      </c>
    </row>
    <row r="113" ht="20.25" customHeight="1" spans="1:9">
      <c r="A113" s="471" t="s">
        <v>326</v>
      </c>
      <c r="B113" s="476" t="s">
        <v>327</v>
      </c>
      <c r="C113" s="473">
        <v>27</v>
      </c>
      <c r="D113" s="474">
        <v>17</v>
      </c>
      <c r="E113" s="474"/>
      <c r="F113" s="474">
        <v>10</v>
      </c>
      <c r="G113" s="474"/>
      <c r="H113" s="474"/>
      <c r="I113" s="478">
        <f t="shared" si="1"/>
        <v>0</v>
      </c>
    </row>
    <row r="114" ht="20.25" customHeight="1" spans="1:9">
      <c r="A114" s="471" t="s">
        <v>328</v>
      </c>
      <c r="B114" s="476" t="s">
        <v>329</v>
      </c>
      <c r="C114" s="473">
        <v>355</v>
      </c>
      <c r="D114" s="474">
        <v>355</v>
      </c>
      <c r="E114" s="474"/>
      <c r="F114" s="474"/>
      <c r="G114" s="474"/>
      <c r="H114" s="474"/>
      <c r="I114" s="478">
        <f t="shared" si="1"/>
        <v>0</v>
      </c>
    </row>
    <row r="115" ht="20.25" customHeight="1" spans="1:9">
      <c r="A115" s="471" t="s">
        <v>330</v>
      </c>
      <c r="B115" s="476" t="s">
        <v>331</v>
      </c>
      <c r="C115" s="473">
        <v>36</v>
      </c>
      <c r="D115" s="474">
        <v>20</v>
      </c>
      <c r="E115" s="474"/>
      <c r="F115" s="474">
        <v>16</v>
      </c>
      <c r="G115" s="474"/>
      <c r="H115" s="474"/>
      <c r="I115" s="478">
        <f t="shared" si="1"/>
        <v>0</v>
      </c>
    </row>
    <row r="116" ht="20.25" customHeight="1" spans="1:9">
      <c r="A116" s="179">
        <v>21017</v>
      </c>
      <c r="B116" s="179" t="s">
        <v>2640</v>
      </c>
      <c r="C116" s="473">
        <v>200</v>
      </c>
      <c r="D116" s="473">
        <v>200</v>
      </c>
      <c r="E116" s="180"/>
      <c r="F116" s="180"/>
      <c r="G116" s="180"/>
      <c r="H116" s="180"/>
      <c r="I116" s="478">
        <f t="shared" si="1"/>
        <v>0</v>
      </c>
    </row>
    <row r="117" ht="20.25" customHeight="1" spans="1:9">
      <c r="A117" s="179">
        <v>21018</v>
      </c>
      <c r="B117" s="179" t="s">
        <v>2641</v>
      </c>
      <c r="C117" s="179"/>
      <c r="D117" s="180"/>
      <c r="E117" s="180"/>
      <c r="F117" s="180"/>
      <c r="G117" s="180"/>
      <c r="H117" s="180"/>
      <c r="I117" s="478">
        <f t="shared" si="1"/>
        <v>0</v>
      </c>
    </row>
    <row r="118" ht="20.25" customHeight="1" spans="1:9">
      <c r="A118" s="471" t="s">
        <v>334</v>
      </c>
      <c r="B118" s="476" t="s">
        <v>335</v>
      </c>
      <c r="C118" s="473">
        <v>87</v>
      </c>
      <c r="D118" s="474">
        <v>36</v>
      </c>
      <c r="E118" s="474"/>
      <c r="F118" s="474">
        <v>51</v>
      </c>
      <c r="G118" s="474"/>
      <c r="H118" s="474"/>
      <c r="I118" s="478">
        <f t="shared" si="1"/>
        <v>0</v>
      </c>
    </row>
    <row r="119" ht="20.25" customHeight="1" spans="1:9">
      <c r="A119" s="471" t="s">
        <v>338</v>
      </c>
      <c r="B119" s="476" t="s">
        <v>339</v>
      </c>
      <c r="C119" s="473">
        <v>20</v>
      </c>
      <c r="D119" s="474">
        <v>20</v>
      </c>
      <c r="E119" s="474"/>
      <c r="F119" s="474"/>
      <c r="G119" s="474"/>
      <c r="H119" s="474"/>
      <c r="I119" s="478">
        <f t="shared" si="1"/>
        <v>0</v>
      </c>
    </row>
    <row r="120" ht="20.25" customHeight="1" spans="1:9">
      <c r="A120" s="471" t="s">
        <v>340</v>
      </c>
      <c r="B120" s="476" t="s">
        <v>341</v>
      </c>
      <c r="C120" s="473"/>
      <c r="D120" s="474"/>
      <c r="E120" s="474"/>
      <c r="F120" s="474"/>
      <c r="G120" s="474"/>
      <c r="H120" s="474"/>
      <c r="I120" s="478">
        <f t="shared" si="1"/>
        <v>0</v>
      </c>
    </row>
    <row r="121" ht="20.25" customHeight="1" spans="1:9">
      <c r="A121" s="471" t="s">
        <v>342</v>
      </c>
      <c r="B121" s="476" t="s">
        <v>343</v>
      </c>
      <c r="C121" s="473">
        <v>3501</v>
      </c>
      <c r="D121" s="474">
        <v>1918</v>
      </c>
      <c r="E121" s="474"/>
      <c r="F121" s="474">
        <v>1583</v>
      </c>
      <c r="G121" s="474"/>
      <c r="H121" s="474"/>
      <c r="I121" s="478">
        <f t="shared" si="1"/>
        <v>0</v>
      </c>
    </row>
    <row r="122" ht="20.25" customHeight="1" spans="1:9">
      <c r="A122" s="471" t="s">
        <v>344</v>
      </c>
      <c r="B122" s="476" t="s">
        <v>345</v>
      </c>
      <c r="C122" s="473">
        <v>3384</v>
      </c>
      <c r="D122" s="474">
        <v>3071</v>
      </c>
      <c r="E122" s="474"/>
      <c r="F122" s="474">
        <v>313</v>
      </c>
      <c r="G122" s="474"/>
      <c r="H122" s="474"/>
      <c r="I122" s="478">
        <f t="shared" si="1"/>
        <v>0</v>
      </c>
    </row>
    <row r="123" ht="20.25" customHeight="1" spans="1:9">
      <c r="A123" s="471" t="s">
        <v>346</v>
      </c>
      <c r="B123" s="480" t="s">
        <v>347</v>
      </c>
      <c r="C123" s="473">
        <v>197</v>
      </c>
      <c r="D123" s="474">
        <v>1</v>
      </c>
      <c r="E123" s="474"/>
      <c r="F123" s="474">
        <v>196</v>
      </c>
      <c r="G123" s="474"/>
      <c r="H123" s="474"/>
      <c r="I123" s="478">
        <f t="shared" si="1"/>
        <v>0</v>
      </c>
    </row>
    <row r="124" ht="20.25" customHeight="1" spans="1:9">
      <c r="A124" s="471" t="s">
        <v>348</v>
      </c>
      <c r="B124" s="476" t="s">
        <v>349</v>
      </c>
      <c r="C124" s="473"/>
      <c r="D124" s="474"/>
      <c r="E124" s="474"/>
      <c r="F124" s="474"/>
      <c r="G124" s="474"/>
      <c r="H124" s="474"/>
      <c r="I124" s="478">
        <f t="shared" si="1"/>
        <v>0</v>
      </c>
    </row>
    <row r="125" ht="20.25" customHeight="1" spans="1:9">
      <c r="A125" s="471" t="s">
        <v>350</v>
      </c>
      <c r="B125" s="476" t="s">
        <v>351</v>
      </c>
      <c r="C125" s="473"/>
      <c r="D125" s="474"/>
      <c r="E125" s="474"/>
      <c r="F125" s="474"/>
      <c r="G125" s="474"/>
      <c r="H125" s="474"/>
      <c r="I125" s="478">
        <f t="shared" si="1"/>
        <v>0</v>
      </c>
    </row>
    <row r="126" ht="20.25" customHeight="1" spans="1:9">
      <c r="A126" s="471" t="s">
        <v>352</v>
      </c>
      <c r="B126" s="476" t="s">
        <v>353</v>
      </c>
      <c r="C126" s="473"/>
      <c r="D126" s="474"/>
      <c r="E126" s="474"/>
      <c r="F126" s="474"/>
      <c r="G126" s="474"/>
      <c r="H126" s="474"/>
      <c r="I126" s="478">
        <f t="shared" si="1"/>
        <v>0</v>
      </c>
    </row>
    <row r="127" ht="20.25" customHeight="1" spans="1:9">
      <c r="A127" s="471" t="s">
        <v>354</v>
      </c>
      <c r="B127" s="476" t="s">
        <v>355</v>
      </c>
      <c r="C127" s="473"/>
      <c r="D127" s="474"/>
      <c r="E127" s="474"/>
      <c r="F127" s="474"/>
      <c r="G127" s="474"/>
      <c r="H127" s="474"/>
      <c r="I127" s="478">
        <f t="shared" si="1"/>
        <v>0</v>
      </c>
    </row>
    <row r="128" ht="20.25" customHeight="1" spans="1:9">
      <c r="A128" s="471" t="s">
        <v>356</v>
      </c>
      <c r="B128" s="476" t="s">
        <v>357</v>
      </c>
      <c r="C128" s="473">
        <v>30</v>
      </c>
      <c r="D128" s="474">
        <v>30</v>
      </c>
      <c r="E128" s="474"/>
      <c r="F128" s="474"/>
      <c r="G128" s="474"/>
      <c r="H128" s="474"/>
      <c r="I128" s="478">
        <f t="shared" si="1"/>
        <v>0</v>
      </c>
    </row>
    <row r="129" ht="20.25" customHeight="1" spans="1:9">
      <c r="A129" s="471" t="s">
        <v>358</v>
      </c>
      <c r="B129" s="476" t="s">
        <v>359</v>
      </c>
      <c r="C129" s="473"/>
      <c r="D129" s="474"/>
      <c r="E129" s="474"/>
      <c r="F129" s="474"/>
      <c r="G129" s="474"/>
      <c r="H129" s="474"/>
      <c r="I129" s="478">
        <f t="shared" si="1"/>
        <v>0</v>
      </c>
    </row>
    <row r="130" ht="20.25" customHeight="1" spans="1:9">
      <c r="A130" s="471" t="s">
        <v>360</v>
      </c>
      <c r="B130" s="476" t="s">
        <v>361</v>
      </c>
      <c r="C130" s="473"/>
      <c r="D130" s="474"/>
      <c r="E130" s="474"/>
      <c r="F130" s="474"/>
      <c r="G130" s="474"/>
      <c r="H130" s="474"/>
      <c r="I130" s="478">
        <f t="shared" si="1"/>
        <v>0</v>
      </c>
    </row>
    <row r="131" ht="20.25" customHeight="1" spans="1:9">
      <c r="A131" s="471" t="s">
        <v>362</v>
      </c>
      <c r="B131" s="476" t="s">
        <v>363</v>
      </c>
      <c r="C131" s="473"/>
      <c r="D131" s="474"/>
      <c r="E131" s="474"/>
      <c r="F131" s="474"/>
      <c r="G131" s="474"/>
      <c r="H131" s="474"/>
      <c r="I131" s="478">
        <f t="shared" si="1"/>
        <v>0</v>
      </c>
    </row>
    <row r="132" ht="20.25" customHeight="1" spans="1:9">
      <c r="A132" s="471" t="s">
        <v>364</v>
      </c>
      <c r="B132" s="476" t="s">
        <v>365</v>
      </c>
      <c r="C132" s="473"/>
      <c r="D132" s="474"/>
      <c r="E132" s="474"/>
      <c r="F132" s="474"/>
      <c r="G132" s="474"/>
      <c r="H132" s="474"/>
      <c r="I132" s="478">
        <f t="shared" si="1"/>
        <v>0</v>
      </c>
    </row>
    <row r="133" ht="20.25" customHeight="1" spans="1:9">
      <c r="A133" s="471" t="s">
        <v>368</v>
      </c>
      <c r="B133" s="481" t="s">
        <v>369</v>
      </c>
      <c r="C133" s="473">
        <v>4009</v>
      </c>
      <c r="D133" s="474">
        <v>4009</v>
      </c>
      <c r="E133" s="474"/>
      <c r="F133" s="474"/>
      <c r="G133" s="474"/>
      <c r="H133" s="474"/>
      <c r="I133" s="478">
        <f t="shared" si="1"/>
        <v>0</v>
      </c>
    </row>
    <row r="134" ht="20.25" customHeight="1" spans="1:9">
      <c r="A134" s="471" t="s">
        <v>370</v>
      </c>
      <c r="B134" s="476" t="s">
        <v>371</v>
      </c>
      <c r="C134" s="473"/>
      <c r="D134" s="474"/>
      <c r="E134" s="474"/>
      <c r="F134" s="474"/>
      <c r="G134" s="474"/>
      <c r="H134" s="474"/>
      <c r="I134" s="478">
        <f t="shared" ref="I134:I197" si="2">C134-SUM(D134:H134)</f>
        <v>0</v>
      </c>
    </row>
    <row r="135" ht="20.25" customHeight="1" spans="1:9">
      <c r="A135" s="471" t="s">
        <v>372</v>
      </c>
      <c r="B135" s="476" t="s">
        <v>373</v>
      </c>
      <c r="C135" s="473">
        <v>3451</v>
      </c>
      <c r="D135" s="474">
        <v>3051</v>
      </c>
      <c r="E135" s="474"/>
      <c r="F135" s="474">
        <v>400</v>
      </c>
      <c r="G135" s="474"/>
      <c r="H135" s="474"/>
      <c r="I135" s="478">
        <f t="shared" si="2"/>
        <v>0</v>
      </c>
    </row>
    <row r="136" ht="20.25" customHeight="1" spans="1:9">
      <c r="A136" s="471" t="s">
        <v>374</v>
      </c>
      <c r="B136" s="476" t="s">
        <v>375</v>
      </c>
      <c r="C136" s="473">
        <v>1157</v>
      </c>
      <c r="D136" s="474">
        <v>1157</v>
      </c>
      <c r="E136" s="474"/>
      <c r="F136" s="474"/>
      <c r="G136" s="474"/>
      <c r="H136" s="474"/>
      <c r="I136" s="478">
        <f t="shared" si="2"/>
        <v>0</v>
      </c>
    </row>
    <row r="137" ht="20.25" customHeight="1" spans="1:9">
      <c r="A137" s="471" t="s">
        <v>376</v>
      </c>
      <c r="B137" s="476" t="s">
        <v>377</v>
      </c>
      <c r="C137" s="473"/>
      <c r="D137" s="474"/>
      <c r="E137" s="474"/>
      <c r="F137" s="474"/>
      <c r="G137" s="474"/>
      <c r="H137" s="474"/>
      <c r="I137" s="478">
        <f t="shared" si="2"/>
        <v>0</v>
      </c>
    </row>
    <row r="138" ht="20.25" customHeight="1" spans="1:9">
      <c r="A138" s="471" t="s">
        <v>378</v>
      </c>
      <c r="B138" s="476" t="s">
        <v>379</v>
      </c>
      <c r="C138" s="473"/>
      <c r="D138" s="474"/>
      <c r="E138" s="474"/>
      <c r="F138" s="474"/>
      <c r="G138" s="474"/>
      <c r="H138" s="474"/>
      <c r="I138" s="478">
        <f t="shared" si="2"/>
        <v>0</v>
      </c>
    </row>
    <row r="139" ht="20.25" customHeight="1" spans="1:9">
      <c r="A139" s="471" t="s">
        <v>382</v>
      </c>
      <c r="B139" s="476" t="s">
        <v>383</v>
      </c>
      <c r="C139" s="473">
        <v>29887</v>
      </c>
      <c r="D139" s="474">
        <v>14765</v>
      </c>
      <c r="E139" s="474">
        <v>104</v>
      </c>
      <c r="F139" s="474">
        <v>15018</v>
      </c>
      <c r="G139" s="474"/>
      <c r="H139" s="474"/>
      <c r="I139" s="478">
        <f t="shared" si="2"/>
        <v>0</v>
      </c>
    </row>
    <row r="140" ht="20.25" customHeight="1" spans="1:9">
      <c r="A140" s="471" t="s">
        <v>384</v>
      </c>
      <c r="B140" s="476" t="s">
        <v>385</v>
      </c>
      <c r="C140" s="473">
        <v>6483</v>
      </c>
      <c r="D140" s="474">
        <v>4497</v>
      </c>
      <c r="E140" s="474"/>
      <c r="F140" s="474">
        <v>1986</v>
      </c>
      <c r="G140" s="474"/>
      <c r="H140" s="474"/>
      <c r="I140" s="478">
        <f t="shared" si="2"/>
        <v>0</v>
      </c>
    </row>
    <row r="141" ht="20.25" customHeight="1" spans="1:9">
      <c r="A141" s="471" t="s">
        <v>386</v>
      </c>
      <c r="B141" s="476" t="s">
        <v>387</v>
      </c>
      <c r="C141" s="473">
        <v>3018</v>
      </c>
      <c r="D141" s="474">
        <v>2816</v>
      </c>
      <c r="E141" s="474">
        <v>80</v>
      </c>
      <c r="F141" s="474">
        <v>122</v>
      </c>
      <c r="G141" s="474"/>
      <c r="H141" s="474"/>
      <c r="I141" s="478">
        <f t="shared" si="2"/>
        <v>0</v>
      </c>
    </row>
    <row r="142" ht="20.25" customHeight="1" spans="1:9">
      <c r="A142" s="471" t="s">
        <v>388</v>
      </c>
      <c r="B142" s="476" t="s">
        <v>389</v>
      </c>
      <c r="C142" s="473">
        <v>13245</v>
      </c>
      <c r="D142" s="474">
        <v>12750</v>
      </c>
      <c r="E142" s="474"/>
      <c r="F142" s="474">
        <v>495</v>
      </c>
      <c r="G142" s="474"/>
      <c r="H142" s="474"/>
      <c r="I142" s="478">
        <f t="shared" si="2"/>
        <v>0</v>
      </c>
    </row>
    <row r="143" ht="20.25" customHeight="1" spans="1:9">
      <c r="A143" s="471" t="s">
        <v>390</v>
      </c>
      <c r="B143" s="476" t="s">
        <v>391</v>
      </c>
      <c r="C143" s="473">
        <v>3650</v>
      </c>
      <c r="D143" s="474">
        <v>2735</v>
      </c>
      <c r="E143" s="474">
        <v>886</v>
      </c>
      <c r="F143" s="474">
        <v>29</v>
      </c>
      <c r="G143" s="474"/>
      <c r="H143" s="474"/>
      <c r="I143" s="478">
        <f t="shared" si="2"/>
        <v>0</v>
      </c>
    </row>
    <row r="144" ht="20.25" customHeight="1" spans="1:9">
      <c r="A144" s="471" t="s">
        <v>392</v>
      </c>
      <c r="B144" s="476" t="s">
        <v>393</v>
      </c>
      <c r="C144" s="473">
        <v>1776</v>
      </c>
      <c r="D144" s="474">
        <v>1092</v>
      </c>
      <c r="E144" s="474">
        <v>370</v>
      </c>
      <c r="F144" s="474">
        <v>314</v>
      </c>
      <c r="G144" s="474"/>
      <c r="H144" s="474"/>
      <c r="I144" s="478">
        <f t="shared" si="2"/>
        <v>0</v>
      </c>
    </row>
    <row r="145" ht="20.25" customHeight="1" spans="1:9">
      <c r="A145" s="471" t="s">
        <v>394</v>
      </c>
      <c r="B145" s="476" t="s">
        <v>395</v>
      </c>
      <c r="C145" s="473"/>
      <c r="D145" s="474"/>
      <c r="E145" s="474"/>
      <c r="F145" s="474"/>
      <c r="G145" s="474"/>
      <c r="H145" s="474"/>
      <c r="I145" s="478">
        <f t="shared" si="2"/>
        <v>0</v>
      </c>
    </row>
    <row r="146" ht="20.25" customHeight="1" spans="1:9">
      <c r="A146" s="471" t="s">
        <v>396</v>
      </c>
      <c r="B146" s="476" t="s">
        <v>397</v>
      </c>
      <c r="C146" s="473"/>
      <c r="D146" s="474"/>
      <c r="E146" s="474"/>
      <c r="F146" s="474"/>
      <c r="G146" s="474"/>
      <c r="H146" s="474"/>
      <c r="I146" s="478">
        <f t="shared" si="2"/>
        <v>0</v>
      </c>
    </row>
    <row r="147" ht="20.25" customHeight="1" spans="1:9">
      <c r="A147" s="471" t="s">
        <v>400</v>
      </c>
      <c r="B147" s="476" t="s">
        <v>401</v>
      </c>
      <c r="C147" s="473">
        <v>4386</v>
      </c>
      <c r="D147" s="474">
        <v>1808</v>
      </c>
      <c r="E147" s="474"/>
      <c r="F147" s="474">
        <v>2578</v>
      </c>
      <c r="G147" s="474"/>
      <c r="H147" s="474"/>
      <c r="I147" s="478">
        <f t="shared" si="2"/>
        <v>0</v>
      </c>
    </row>
    <row r="148" ht="20.25" customHeight="1" spans="1:9">
      <c r="A148" s="471" t="s">
        <v>402</v>
      </c>
      <c r="B148" s="476" t="s">
        <v>403</v>
      </c>
      <c r="C148" s="473"/>
      <c r="D148" s="474"/>
      <c r="E148" s="474"/>
      <c r="F148" s="474"/>
      <c r="G148" s="474"/>
      <c r="H148" s="474"/>
      <c r="I148" s="478">
        <f t="shared" si="2"/>
        <v>0</v>
      </c>
    </row>
    <row r="149" ht="20.25" customHeight="1" spans="1:9">
      <c r="A149" s="471" t="s">
        <v>404</v>
      </c>
      <c r="B149" s="476" t="s">
        <v>405</v>
      </c>
      <c r="C149" s="473"/>
      <c r="D149" s="474"/>
      <c r="E149" s="474"/>
      <c r="F149" s="474"/>
      <c r="G149" s="474"/>
      <c r="H149" s="474"/>
      <c r="I149" s="478">
        <f t="shared" si="2"/>
        <v>0</v>
      </c>
    </row>
    <row r="150" ht="20.25" customHeight="1" spans="1:9">
      <c r="A150" s="471" t="s">
        <v>406</v>
      </c>
      <c r="B150" s="476" t="s">
        <v>407</v>
      </c>
      <c r="C150" s="473"/>
      <c r="D150" s="474"/>
      <c r="E150" s="474"/>
      <c r="F150" s="474"/>
      <c r="G150" s="474"/>
      <c r="H150" s="474"/>
      <c r="I150" s="478">
        <f t="shared" si="2"/>
        <v>0</v>
      </c>
    </row>
    <row r="151" ht="20.25" customHeight="1" spans="1:9">
      <c r="A151" s="471" t="s">
        <v>408</v>
      </c>
      <c r="B151" s="476" t="s">
        <v>409</v>
      </c>
      <c r="C151" s="473">
        <v>583</v>
      </c>
      <c r="D151" s="474">
        <v>276</v>
      </c>
      <c r="E151" s="474"/>
      <c r="F151" s="474">
        <v>307</v>
      </c>
      <c r="G151" s="474"/>
      <c r="H151" s="474"/>
      <c r="I151" s="478">
        <f t="shared" si="2"/>
        <v>0</v>
      </c>
    </row>
    <row r="152" ht="20.25" customHeight="1" spans="1:9">
      <c r="A152" s="471" t="s">
        <v>412</v>
      </c>
      <c r="B152" s="476" t="s">
        <v>413</v>
      </c>
      <c r="C152" s="473"/>
      <c r="D152" s="474"/>
      <c r="E152" s="474"/>
      <c r="F152" s="474"/>
      <c r="G152" s="474"/>
      <c r="H152" s="474"/>
      <c r="I152" s="478">
        <f t="shared" si="2"/>
        <v>0</v>
      </c>
    </row>
    <row r="153" ht="20.25" customHeight="1" spans="1:9">
      <c r="A153" s="471" t="s">
        <v>414</v>
      </c>
      <c r="B153" s="476" t="s">
        <v>415</v>
      </c>
      <c r="C153" s="473"/>
      <c r="D153" s="474"/>
      <c r="E153" s="474"/>
      <c r="F153" s="474"/>
      <c r="G153" s="474"/>
      <c r="H153" s="474"/>
      <c r="I153" s="478">
        <f t="shared" si="2"/>
        <v>0</v>
      </c>
    </row>
    <row r="154" ht="20.25" customHeight="1" spans="1:9">
      <c r="A154" s="471" t="s">
        <v>416</v>
      </c>
      <c r="B154" s="476" t="s">
        <v>417</v>
      </c>
      <c r="C154" s="473"/>
      <c r="D154" s="474"/>
      <c r="E154" s="474"/>
      <c r="F154" s="474"/>
      <c r="G154" s="474"/>
      <c r="H154" s="474"/>
      <c r="I154" s="478">
        <f t="shared" si="2"/>
        <v>0</v>
      </c>
    </row>
    <row r="155" ht="20.25" customHeight="1" spans="1:9">
      <c r="A155" s="471" t="s">
        <v>418</v>
      </c>
      <c r="B155" s="476" t="s">
        <v>419</v>
      </c>
      <c r="C155" s="473">
        <v>394</v>
      </c>
      <c r="D155" s="474">
        <v>394</v>
      </c>
      <c r="E155" s="474"/>
      <c r="F155" s="474"/>
      <c r="G155" s="474"/>
      <c r="H155" s="474"/>
      <c r="I155" s="478">
        <f t="shared" si="2"/>
        <v>0</v>
      </c>
    </row>
    <row r="156" ht="20.25" customHeight="1" spans="1:9">
      <c r="A156" s="471" t="s">
        <v>420</v>
      </c>
      <c r="B156" s="476" t="s">
        <v>421</v>
      </c>
      <c r="C156" s="473"/>
      <c r="D156" s="474"/>
      <c r="E156" s="474"/>
      <c r="F156" s="474"/>
      <c r="G156" s="474"/>
      <c r="H156" s="474"/>
      <c r="I156" s="478">
        <f t="shared" si="2"/>
        <v>0</v>
      </c>
    </row>
    <row r="157" ht="20.25" customHeight="1" spans="1:9">
      <c r="A157" s="471" t="s">
        <v>422</v>
      </c>
      <c r="B157" s="476" t="s">
        <v>423</v>
      </c>
      <c r="C157" s="473">
        <v>1040</v>
      </c>
      <c r="D157" s="474">
        <v>1040</v>
      </c>
      <c r="E157" s="474"/>
      <c r="F157" s="474"/>
      <c r="G157" s="474"/>
      <c r="H157" s="474"/>
      <c r="I157" s="478">
        <f t="shared" si="2"/>
        <v>0</v>
      </c>
    </row>
    <row r="158" ht="20.25" customHeight="1" spans="1:9">
      <c r="A158" s="471" t="s">
        <v>424</v>
      </c>
      <c r="B158" s="476" t="s">
        <v>425</v>
      </c>
      <c r="C158" s="473"/>
      <c r="D158" s="474"/>
      <c r="E158" s="474"/>
      <c r="F158" s="474"/>
      <c r="G158" s="474"/>
      <c r="H158" s="474"/>
      <c r="I158" s="478">
        <f t="shared" si="2"/>
        <v>0</v>
      </c>
    </row>
    <row r="159" ht="20.25" customHeight="1" spans="1:9">
      <c r="A159" s="471" t="s">
        <v>428</v>
      </c>
      <c r="B159" s="476" t="s">
        <v>429</v>
      </c>
      <c r="C159" s="473">
        <v>865</v>
      </c>
      <c r="D159" s="474">
        <v>741</v>
      </c>
      <c r="E159" s="474">
        <v>120</v>
      </c>
      <c r="F159" s="474">
        <v>4</v>
      </c>
      <c r="G159" s="474"/>
      <c r="H159" s="474"/>
      <c r="I159" s="478">
        <f t="shared" si="2"/>
        <v>0</v>
      </c>
    </row>
    <row r="160" ht="20.25" customHeight="1" spans="1:9">
      <c r="A160" s="471" t="s">
        <v>430</v>
      </c>
      <c r="B160" s="476" t="s">
        <v>431</v>
      </c>
      <c r="C160" s="473"/>
      <c r="D160" s="474"/>
      <c r="E160" s="474"/>
      <c r="F160" s="474"/>
      <c r="G160" s="474"/>
      <c r="H160" s="474"/>
      <c r="I160" s="478">
        <f t="shared" si="2"/>
        <v>0</v>
      </c>
    </row>
    <row r="161" ht="20.25" customHeight="1" spans="1:9">
      <c r="A161" s="471" t="s">
        <v>432</v>
      </c>
      <c r="B161" s="476" t="s">
        <v>433</v>
      </c>
      <c r="C161" s="473"/>
      <c r="D161" s="474"/>
      <c r="E161" s="474"/>
      <c r="F161" s="474"/>
      <c r="G161" s="474"/>
      <c r="H161" s="474"/>
      <c r="I161" s="478">
        <f t="shared" si="2"/>
        <v>0</v>
      </c>
    </row>
    <row r="162" ht="20.25" customHeight="1" spans="1:9">
      <c r="A162" s="471" t="s">
        <v>436</v>
      </c>
      <c r="B162" s="476" t="s">
        <v>437</v>
      </c>
      <c r="C162" s="473"/>
      <c r="D162" s="474"/>
      <c r="E162" s="474"/>
      <c r="F162" s="474"/>
      <c r="G162" s="474"/>
      <c r="H162" s="474"/>
      <c r="I162" s="478">
        <f t="shared" si="2"/>
        <v>0</v>
      </c>
    </row>
    <row r="163" ht="20.25" customHeight="1" spans="1:9">
      <c r="A163" s="471" t="s">
        <v>438</v>
      </c>
      <c r="B163" s="476" t="s">
        <v>439</v>
      </c>
      <c r="C163" s="473"/>
      <c r="D163" s="474"/>
      <c r="E163" s="474"/>
      <c r="F163" s="474"/>
      <c r="G163" s="474"/>
      <c r="H163" s="474"/>
      <c r="I163" s="478">
        <f t="shared" si="2"/>
        <v>0</v>
      </c>
    </row>
    <row r="164" ht="20.25" customHeight="1" spans="1:9">
      <c r="A164" s="471" t="s">
        <v>440</v>
      </c>
      <c r="B164" s="476" t="s">
        <v>441</v>
      </c>
      <c r="C164" s="473"/>
      <c r="D164" s="474"/>
      <c r="E164" s="474"/>
      <c r="F164" s="474"/>
      <c r="G164" s="474"/>
      <c r="H164" s="474"/>
      <c r="I164" s="478">
        <f t="shared" si="2"/>
        <v>0</v>
      </c>
    </row>
    <row r="165" ht="20.25" customHeight="1" spans="1:9">
      <c r="A165" s="471" t="s">
        <v>442</v>
      </c>
      <c r="B165" s="476" t="s">
        <v>443</v>
      </c>
      <c r="C165" s="473"/>
      <c r="D165" s="474"/>
      <c r="E165" s="474"/>
      <c r="F165" s="474"/>
      <c r="G165" s="474"/>
      <c r="H165" s="474"/>
      <c r="I165" s="478">
        <f t="shared" si="2"/>
        <v>0</v>
      </c>
    </row>
    <row r="166" ht="20.25" customHeight="1" spans="1:9">
      <c r="A166" s="479" t="s">
        <v>444</v>
      </c>
      <c r="B166" s="476" t="s">
        <v>445</v>
      </c>
      <c r="C166" s="473"/>
      <c r="D166" s="474"/>
      <c r="E166" s="474"/>
      <c r="F166" s="474"/>
      <c r="G166" s="474"/>
      <c r="H166" s="474"/>
      <c r="I166" s="478">
        <f t="shared" si="2"/>
        <v>0</v>
      </c>
    </row>
    <row r="167" ht="20.25" customHeight="1" spans="1:9">
      <c r="A167" s="471" t="s">
        <v>448</v>
      </c>
      <c r="B167" s="476" t="s">
        <v>449</v>
      </c>
      <c r="C167" s="473"/>
      <c r="D167" s="474"/>
      <c r="E167" s="474"/>
      <c r="F167" s="474"/>
      <c r="G167" s="474"/>
      <c r="H167" s="474"/>
      <c r="I167" s="478">
        <f t="shared" si="2"/>
        <v>0</v>
      </c>
    </row>
    <row r="168" ht="20.25" customHeight="1" spans="1:9">
      <c r="A168" s="471" t="s">
        <v>450</v>
      </c>
      <c r="B168" s="476" t="s">
        <v>451</v>
      </c>
      <c r="C168" s="473"/>
      <c r="D168" s="474"/>
      <c r="E168" s="474"/>
      <c r="F168" s="474"/>
      <c r="G168" s="474"/>
      <c r="H168" s="474"/>
      <c r="I168" s="478">
        <f t="shared" si="2"/>
        <v>0</v>
      </c>
    </row>
    <row r="169" ht="20.25" customHeight="1" spans="1:9">
      <c r="A169" s="471" t="s">
        <v>452</v>
      </c>
      <c r="B169" s="476" t="s">
        <v>453</v>
      </c>
      <c r="C169" s="473"/>
      <c r="D169" s="474"/>
      <c r="E169" s="474"/>
      <c r="F169" s="474"/>
      <c r="G169" s="474"/>
      <c r="H169" s="474"/>
      <c r="I169" s="478">
        <f t="shared" si="2"/>
        <v>0</v>
      </c>
    </row>
    <row r="170" ht="20.25" customHeight="1" spans="1:9">
      <c r="A170" s="471" t="s">
        <v>454</v>
      </c>
      <c r="B170" s="476" t="s">
        <v>455</v>
      </c>
      <c r="C170" s="473"/>
      <c r="D170" s="474"/>
      <c r="E170" s="474"/>
      <c r="F170" s="474"/>
      <c r="G170" s="474"/>
      <c r="H170" s="474"/>
      <c r="I170" s="478">
        <f t="shared" si="2"/>
        <v>0</v>
      </c>
    </row>
    <row r="171" ht="20.25" customHeight="1" spans="1:9">
      <c r="A171" s="471" t="s">
        <v>456</v>
      </c>
      <c r="B171" s="476" t="s">
        <v>457</v>
      </c>
      <c r="C171" s="473"/>
      <c r="D171" s="474"/>
      <c r="E171" s="474"/>
      <c r="F171" s="474"/>
      <c r="G171" s="474"/>
      <c r="H171" s="474"/>
      <c r="I171" s="478">
        <f t="shared" si="2"/>
        <v>0</v>
      </c>
    </row>
    <row r="172" ht="20.25" customHeight="1" spans="1:9">
      <c r="A172" s="471" t="s">
        <v>458</v>
      </c>
      <c r="B172" s="476" t="s">
        <v>383</v>
      </c>
      <c r="C172" s="473"/>
      <c r="D172" s="474"/>
      <c r="E172" s="474"/>
      <c r="F172" s="474"/>
      <c r="G172" s="474"/>
      <c r="H172" s="474"/>
      <c r="I172" s="478">
        <f t="shared" si="2"/>
        <v>0</v>
      </c>
    </row>
    <row r="173" ht="20.25" customHeight="1" spans="1:9">
      <c r="A173" s="471" t="s">
        <v>459</v>
      </c>
      <c r="B173" s="476" t="s">
        <v>460</v>
      </c>
      <c r="C173" s="473"/>
      <c r="D173" s="474"/>
      <c r="E173" s="474"/>
      <c r="F173" s="474"/>
      <c r="G173" s="474"/>
      <c r="H173" s="474"/>
      <c r="I173" s="478">
        <f t="shared" si="2"/>
        <v>0</v>
      </c>
    </row>
    <row r="174" ht="20.25" customHeight="1" spans="1:9">
      <c r="A174" s="471" t="s">
        <v>461</v>
      </c>
      <c r="B174" s="476" t="s">
        <v>462</v>
      </c>
      <c r="C174" s="473"/>
      <c r="D174" s="474"/>
      <c r="E174" s="474"/>
      <c r="F174" s="474"/>
      <c r="G174" s="474"/>
      <c r="H174" s="474"/>
      <c r="I174" s="478">
        <f t="shared" si="2"/>
        <v>0</v>
      </c>
    </row>
    <row r="175" ht="20.25" customHeight="1" spans="1:9">
      <c r="A175" s="471" t="s">
        <v>463</v>
      </c>
      <c r="B175" s="476" t="s">
        <v>464</v>
      </c>
      <c r="C175" s="473"/>
      <c r="D175" s="474"/>
      <c r="E175" s="474"/>
      <c r="F175" s="474"/>
      <c r="G175" s="474"/>
      <c r="H175" s="474"/>
      <c r="I175" s="478">
        <f t="shared" si="2"/>
        <v>0</v>
      </c>
    </row>
    <row r="176" ht="20.25" customHeight="1" spans="1:9">
      <c r="A176" s="471" t="s">
        <v>467</v>
      </c>
      <c r="B176" s="476" t="s">
        <v>468</v>
      </c>
      <c r="C176" s="473">
        <v>3739</v>
      </c>
      <c r="D176" s="474">
        <v>3037</v>
      </c>
      <c r="E176" s="474"/>
      <c r="F176" s="474">
        <v>702</v>
      </c>
      <c r="G176" s="474"/>
      <c r="H176" s="474"/>
      <c r="I176" s="478">
        <f t="shared" si="2"/>
        <v>0</v>
      </c>
    </row>
    <row r="177" ht="20.25" customHeight="1" spans="1:9">
      <c r="A177" s="471" t="s">
        <v>469</v>
      </c>
      <c r="B177" s="476" t="s">
        <v>470</v>
      </c>
      <c r="C177" s="473">
        <v>20</v>
      </c>
      <c r="D177" s="474">
        <v>20</v>
      </c>
      <c r="E177" s="474"/>
      <c r="F177" s="474"/>
      <c r="G177" s="474"/>
      <c r="H177" s="474"/>
      <c r="I177" s="478">
        <f t="shared" si="2"/>
        <v>0</v>
      </c>
    </row>
    <row r="178" ht="20.25" customHeight="1" spans="1:9">
      <c r="A178" s="471" t="s">
        <v>471</v>
      </c>
      <c r="B178" s="476" t="s">
        <v>472</v>
      </c>
      <c r="C178" s="473"/>
      <c r="D178" s="474"/>
      <c r="E178" s="474"/>
      <c r="F178" s="474"/>
      <c r="G178" s="474"/>
      <c r="H178" s="474"/>
      <c r="I178" s="478">
        <f t="shared" si="2"/>
        <v>0</v>
      </c>
    </row>
    <row r="179" ht="20.25" customHeight="1" spans="1:9">
      <c r="A179" s="471" t="s">
        <v>475</v>
      </c>
      <c r="B179" s="476" t="s">
        <v>476</v>
      </c>
      <c r="C179" s="473">
        <v>5905</v>
      </c>
      <c r="D179" s="474">
        <v>1877</v>
      </c>
      <c r="E179" s="474"/>
      <c r="F179" s="474">
        <v>4028</v>
      </c>
      <c r="G179" s="474"/>
      <c r="H179" s="474"/>
      <c r="I179" s="478">
        <f t="shared" si="2"/>
        <v>0</v>
      </c>
    </row>
    <row r="180" ht="20.25" customHeight="1" spans="1:9">
      <c r="A180" s="471" t="s">
        <v>477</v>
      </c>
      <c r="B180" s="476" t="s">
        <v>478</v>
      </c>
      <c r="C180" s="473">
        <v>5831</v>
      </c>
      <c r="D180" s="474">
        <v>5831</v>
      </c>
      <c r="E180" s="474"/>
      <c r="F180" s="474"/>
      <c r="G180" s="474"/>
      <c r="H180" s="474"/>
      <c r="I180" s="478">
        <f t="shared" si="2"/>
        <v>0</v>
      </c>
    </row>
    <row r="181" ht="20.25" customHeight="1" spans="1:9">
      <c r="A181" s="471" t="s">
        <v>479</v>
      </c>
      <c r="B181" s="476" t="s">
        <v>480</v>
      </c>
      <c r="C181" s="473"/>
      <c r="D181" s="474"/>
      <c r="E181" s="474"/>
      <c r="F181" s="474"/>
      <c r="G181" s="474"/>
      <c r="H181" s="474"/>
      <c r="I181" s="478">
        <f t="shared" si="2"/>
        <v>0</v>
      </c>
    </row>
    <row r="182" ht="20.25" customHeight="1" spans="1:9">
      <c r="A182" s="471" t="s">
        <v>483</v>
      </c>
      <c r="B182" s="476" t="s">
        <v>484</v>
      </c>
      <c r="C182" s="473">
        <v>647</v>
      </c>
      <c r="D182" s="474">
        <v>647</v>
      </c>
      <c r="E182" s="474"/>
      <c r="F182" s="474"/>
      <c r="G182" s="474"/>
      <c r="H182" s="474"/>
      <c r="I182" s="478">
        <f t="shared" si="2"/>
        <v>0</v>
      </c>
    </row>
    <row r="183" ht="20.25" customHeight="1" spans="1:9">
      <c r="A183" s="471" t="s">
        <v>485</v>
      </c>
      <c r="B183" s="476" t="s">
        <v>486</v>
      </c>
      <c r="C183" s="473"/>
      <c r="D183" s="474"/>
      <c r="E183" s="474"/>
      <c r="F183" s="474"/>
      <c r="G183" s="474"/>
      <c r="H183" s="474"/>
      <c r="I183" s="478">
        <f t="shared" si="2"/>
        <v>0</v>
      </c>
    </row>
    <row r="184" ht="20.25" customHeight="1" spans="1:9">
      <c r="A184" s="471" t="s">
        <v>487</v>
      </c>
      <c r="B184" s="476" t="s">
        <v>488</v>
      </c>
      <c r="C184" s="473"/>
      <c r="D184" s="474"/>
      <c r="E184" s="474"/>
      <c r="F184" s="474"/>
      <c r="G184" s="474"/>
      <c r="H184" s="474"/>
      <c r="I184" s="478">
        <f t="shared" si="2"/>
        <v>0</v>
      </c>
    </row>
    <row r="185" ht="20.25" customHeight="1" spans="1:9">
      <c r="A185" s="471" t="s">
        <v>489</v>
      </c>
      <c r="B185" s="476" t="s">
        <v>490</v>
      </c>
      <c r="C185" s="473"/>
      <c r="D185" s="474"/>
      <c r="E185" s="474"/>
      <c r="F185" s="474"/>
      <c r="G185" s="474"/>
      <c r="H185" s="474"/>
      <c r="I185" s="478">
        <f t="shared" si="2"/>
        <v>0</v>
      </c>
    </row>
    <row r="186" ht="20.25" customHeight="1" spans="1:9">
      <c r="A186" s="471" t="s">
        <v>493</v>
      </c>
      <c r="B186" s="476" t="s">
        <v>494</v>
      </c>
      <c r="C186" s="473">
        <v>1772</v>
      </c>
      <c r="D186" s="474">
        <v>1752</v>
      </c>
      <c r="E186" s="474"/>
      <c r="F186" s="474">
        <v>20</v>
      </c>
      <c r="G186" s="474"/>
      <c r="H186" s="474"/>
      <c r="I186" s="478">
        <f t="shared" si="2"/>
        <v>0</v>
      </c>
    </row>
    <row r="187" ht="20.25" customHeight="1" spans="1:9">
      <c r="A187" s="471" t="s">
        <v>495</v>
      </c>
      <c r="B187" s="476" t="s">
        <v>496</v>
      </c>
      <c r="C187" s="473">
        <v>780</v>
      </c>
      <c r="D187" s="474">
        <v>780</v>
      </c>
      <c r="E187" s="474"/>
      <c r="F187" s="474"/>
      <c r="G187" s="474"/>
      <c r="H187" s="474"/>
      <c r="I187" s="478">
        <f t="shared" si="2"/>
        <v>0</v>
      </c>
    </row>
    <row r="188" ht="20.25" customHeight="1" spans="1:9">
      <c r="A188" s="471" t="s">
        <v>497</v>
      </c>
      <c r="B188" s="476" t="s">
        <v>498</v>
      </c>
      <c r="C188" s="473">
        <v>288</v>
      </c>
      <c r="D188" s="474"/>
      <c r="E188" s="474"/>
      <c r="F188" s="474">
        <v>288</v>
      </c>
      <c r="G188" s="474"/>
      <c r="H188" s="474"/>
      <c r="I188" s="478">
        <f t="shared" si="2"/>
        <v>0</v>
      </c>
    </row>
    <row r="189" ht="20.25" customHeight="1" spans="1:9">
      <c r="A189" s="471" t="s">
        <v>499</v>
      </c>
      <c r="B189" s="476" t="s">
        <v>500</v>
      </c>
      <c r="C189" s="473">
        <v>62</v>
      </c>
      <c r="D189" s="474">
        <v>62</v>
      </c>
      <c r="E189" s="474"/>
      <c r="F189" s="474"/>
      <c r="G189" s="474"/>
      <c r="H189" s="474"/>
      <c r="I189" s="478">
        <f t="shared" si="2"/>
        <v>0</v>
      </c>
    </row>
    <row r="190" ht="20.25" customHeight="1" spans="1:9">
      <c r="A190" s="471" t="s">
        <v>501</v>
      </c>
      <c r="B190" s="476" t="s">
        <v>502</v>
      </c>
      <c r="C190" s="473">
        <v>12321</v>
      </c>
      <c r="D190" s="474"/>
      <c r="E190" s="474"/>
      <c r="F190" s="474">
        <v>12321</v>
      </c>
      <c r="G190" s="474"/>
      <c r="H190" s="474"/>
      <c r="I190" s="478">
        <f t="shared" si="2"/>
        <v>0</v>
      </c>
    </row>
    <row r="191" ht="20.25" customHeight="1" spans="1:9">
      <c r="A191" s="471" t="s">
        <v>503</v>
      </c>
      <c r="B191" s="476" t="s">
        <v>504</v>
      </c>
      <c r="C191" s="473">
        <v>276</v>
      </c>
      <c r="D191" s="474"/>
      <c r="E191" s="474"/>
      <c r="F191" s="474">
        <v>276</v>
      </c>
      <c r="G191" s="474"/>
      <c r="H191" s="474"/>
      <c r="I191" s="478">
        <f t="shared" si="2"/>
        <v>0</v>
      </c>
    </row>
    <row r="192" ht="20.25" customHeight="1" spans="1:9">
      <c r="A192" s="471" t="s">
        <v>505</v>
      </c>
      <c r="B192" s="476" t="s">
        <v>506</v>
      </c>
      <c r="C192" s="473"/>
      <c r="D192" s="474"/>
      <c r="E192" s="474"/>
      <c r="F192" s="474"/>
      <c r="G192" s="474"/>
      <c r="H192" s="474"/>
      <c r="I192" s="478">
        <f t="shared" si="2"/>
        <v>0</v>
      </c>
    </row>
    <row r="193" ht="18.6" customHeight="1" spans="1:9">
      <c r="A193" s="178">
        <v>227</v>
      </c>
      <c r="B193" s="178" t="s">
        <v>508</v>
      </c>
      <c r="C193" s="473">
        <v>2000</v>
      </c>
      <c r="D193" s="473">
        <v>2000</v>
      </c>
      <c r="E193" s="482"/>
      <c r="F193" s="482"/>
      <c r="G193" s="482"/>
      <c r="H193" s="482"/>
      <c r="I193" s="478">
        <f t="shared" si="2"/>
        <v>0</v>
      </c>
    </row>
    <row r="194" ht="20.25" customHeight="1" spans="1:9">
      <c r="A194" s="471" t="s">
        <v>510</v>
      </c>
      <c r="B194" s="476" t="s">
        <v>511</v>
      </c>
      <c r="C194" s="473"/>
      <c r="D194" s="474"/>
      <c r="E194" s="474"/>
      <c r="F194" s="474"/>
      <c r="G194" s="474"/>
      <c r="H194" s="474"/>
      <c r="I194" s="478">
        <f t="shared" si="2"/>
        <v>0</v>
      </c>
    </row>
    <row r="195" ht="20.25" customHeight="1" spans="1:9">
      <c r="A195" s="471" t="s">
        <v>512</v>
      </c>
      <c r="B195" s="476" t="s">
        <v>464</v>
      </c>
      <c r="C195" s="473"/>
      <c r="D195" s="474"/>
      <c r="E195" s="474"/>
      <c r="F195" s="474"/>
      <c r="G195" s="474"/>
      <c r="H195" s="474"/>
      <c r="I195" s="478">
        <f t="shared" si="2"/>
        <v>0</v>
      </c>
    </row>
    <row r="196" ht="20.25" customHeight="1" spans="1:9">
      <c r="A196" s="471" t="s">
        <v>515</v>
      </c>
      <c r="B196" s="476" t="s">
        <v>516</v>
      </c>
      <c r="C196" s="473">
        <v>4405</v>
      </c>
      <c r="D196" s="474">
        <v>4405</v>
      </c>
      <c r="E196" s="474"/>
      <c r="F196" s="474"/>
      <c r="G196" s="474"/>
      <c r="H196" s="474"/>
      <c r="I196" s="478">
        <f t="shared" si="2"/>
        <v>0</v>
      </c>
    </row>
    <row r="197" ht="20.25" customHeight="1" spans="1:9">
      <c r="A197" s="471" t="s">
        <v>519</v>
      </c>
      <c r="B197" s="476" t="s">
        <v>520</v>
      </c>
      <c r="C197" s="473"/>
      <c r="D197" s="474"/>
      <c r="E197" s="474"/>
      <c r="F197" s="474"/>
      <c r="G197" s="474"/>
      <c r="H197" s="474"/>
      <c r="I197" s="478">
        <f t="shared" si="2"/>
        <v>0</v>
      </c>
    </row>
    <row r="198" ht="20.25" customHeight="1" spans="1:9">
      <c r="A198" s="483"/>
      <c r="B198" s="484"/>
      <c r="C198" s="474"/>
      <c r="D198" s="474"/>
      <c r="E198" s="474"/>
      <c r="F198" s="474"/>
      <c r="G198" s="474"/>
      <c r="H198" s="474"/>
      <c r="I198" s="478">
        <f t="shared" ref="I198:I261" si="3">C198-SUM(D198:H198)</f>
        <v>0</v>
      </c>
    </row>
    <row r="199" ht="20.25" customHeight="1" spans="1:9">
      <c r="A199" s="483"/>
      <c r="B199" s="484"/>
      <c r="C199" s="474"/>
      <c r="D199" s="474"/>
      <c r="E199" s="474"/>
      <c r="F199" s="474"/>
      <c r="G199" s="474"/>
      <c r="H199" s="474"/>
      <c r="I199" s="478">
        <f t="shared" si="3"/>
        <v>0</v>
      </c>
    </row>
    <row r="200" ht="20.25" customHeight="1" spans="1:9">
      <c r="A200" s="479" t="s">
        <v>96</v>
      </c>
      <c r="B200" s="476" t="s">
        <v>97</v>
      </c>
      <c r="C200" s="473">
        <v>23436</v>
      </c>
      <c r="D200" s="473">
        <f>SUM(D6:D33)</f>
        <v>23087</v>
      </c>
      <c r="E200" s="478">
        <f>SUM(E6:E33)</f>
        <v>52</v>
      </c>
      <c r="F200" s="478">
        <f>SUM(F6:F33)</f>
        <v>297</v>
      </c>
      <c r="G200" s="478">
        <f>SUM(G6:G33)</f>
        <v>0</v>
      </c>
      <c r="H200" s="478">
        <f>SUM(H6:H33)</f>
        <v>0</v>
      </c>
      <c r="I200" s="478">
        <f t="shared" si="3"/>
        <v>0</v>
      </c>
    </row>
    <row r="201" ht="20.25" customHeight="1" spans="1:9">
      <c r="A201" s="471" t="s">
        <v>152</v>
      </c>
      <c r="B201" s="472" t="s">
        <v>153</v>
      </c>
      <c r="C201" s="473"/>
      <c r="D201" s="473">
        <f>SUM(D34:D42)</f>
        <v>0</v>
      </c>
      <c r="E201" s="478">
        <f>SUM(E34:E42)</f>
        <v>0</v>
      </c>
      <c r="F201" s="478">
        <f>SUM(F34:F42)</f>
        <v>0</v>
      </c>
      <c r="G201" s="478">
        <f>SUM(G34:G42)</f>
        <v>0</v>
      </c>
      <c r="H201" s="478">
        <f>SUM(H34:H42)</f>
        <v>0</v>
      </c>
      <c r="I201" s="478">
        <f t="shared" si="3"/>
        <v>0</v>
      </c>
    </row>
    <row r="202" ht="20.25" customHeight="1" spans="1:9">
      <c r="A202" s="471" t="s">
        <v>172</v>
      </c>
      <c r="B202" s="472" t="s">
        <v>173</v>
      </c>
      <c r="C202" s="473">
        <v>35</v>
      </c>
      <c r="D202" s="473">
        <f>SUM(D43:D47)</f>
        <v>35</v>
      </c>
      <c r="E202" s="478">
        <f>SUM(E43:E47)</f>
        <v>0</v>
      </c>
      <c r="F202" s="478">
        <f>SUM(F43:F47)</f>
        <v>0</v>
      </c>
      <c r="G202" s="478">
        <f>SUM(G43:G47)</f>
        <v>0</v>
      </c>
      <c r="H202" s="478">
        <f>SUM(H43:H47)</f>
        <v>0</v>
      </c>
      <c r="I202" s="478">
        <f t="shared" si="3"/>
        <v>0</v>
      </c>
    </row>
    <row r="203" ht="20.25" customHeight="1" spans="1:9">
      <c r="A203" s="471" t="s">
        <v>184</v>
      </c>
      <c r="B203" s="472" t="s">
        <v>185</v>
      </c>
      <c r="C203" s="473">
        <v>7290</v>
      </c>
      <c r="D203" s="473">
        <f>SUM(D48:D58)</f>
        <v>7266</v>
      </c>
      <c r="E203" s="478">
        <f>SUM(E48:E58)</f>
        <v>0</v>
      </c>
      <c r="F203" s="478">
        <f>SUM(F48:F58)</f>
        <v>24</v>
      </c>
      <c r="G203" s="478">
        <f>SUM(G48:G58)</f>
        <v>0</v>
      </c>
      <c r="H203" s="478">
        <f>SUM(H48:H58)</f>
        <v>0</v>
      </c>
      <c r="I203" s="478">
        <f t="shared" si="3"/>
        <v>0</v>
      </c>
    </row>
    <row r="204" ht="20.25" customHeight="1" spans="1:9">
      <c r="A204" s="471" t="s">
        <v>208</v>
      </c>
      <c r="B204" s="475" t="s">
        <v>209</v>
      </c>
      <c r="C204" s="473">
        <v>35372</v>
      </c>
      <c r="D204" s="473">
        <f>SUM(D59:D68)</f>
        <v>35040</v>
      </c>
      <c r="E204" s="478">
        <f>SUM(E59:E68)</f>
        <v>56</v>
      </c>
      <c r="F204" s="478">
        <f>SUM(F59:F68)</f>
        <v>276</v>
      </c>
      <c r="G204" s="478">
        <f>SUM(G59:G68)</f>
        <v>0</v>
      </c>
      <c r="H204" s="478">
        <f>SUM(H59:H68)</f>
        <v>0</v>
      </c>
      <c r="I204" s="478">
        <f t="shared" si="3"/>
        <v>0</v>
      </c>
    </row>
    <row r="205" ht="20.25" customHeight="1" spans="1:9">
      <c r="A205" s="471" t="s">
        <v>230</v>
      </c>
      <c r="B205" s="475" t="s">
        <v>231</v>
      </c>
      <c r="C205" s="473">
        <v>3052</v>
      </c>
      <c r="D205" s="473">
        <f>SUM(D69:D78)</f>
        <v>2343</v>
      </c>
      <c r="E205" s="478">
        <f>SUM(E69:E78)</f>
        <v>0</v>
      </c>
      <c r="F205" s="478">
        <f>SUM(F69:F78)</f>
        <v>709</v>
      </c>
      <c r="G205" s="478">
        <f>SUM(G69:G78)</f>
        <v>0</v>
      </c>
      <c r="H205" s="478">
        <f>SUM(H69:H78)</f>
        <v>0</v>
      </c>
      <c r="I205" s="478">
        <f t="shared" si="3"/>
        <v>0</v>
      </c>
    </row>
    <row r="206" ht="20.25" customHeight="1" spans="1:9">
      <c r="A206" s="471" t="s">
        <v>252</v>
      </c>
      <c r="B206" s="472" t="s">
        <v>253</v>
      </c>
      <c r="C206" s="473">
        <v>4296</v>
      </c>
      <c r="D206" s="473">
        <f>SUM(D79:D84)</f>
        <v>3982</v>
      </c>
      <c r="E206" s="478">
        <f>SUM(E79:E84)</f>
        <v>0</v>
      </c>
      <c r="F206" s="478">
        <f>SUM(F79:F84)</f>
        <v>314</v>
      </c>
      <c r="G206" s="478">
        <f>SUM(G79:G84)</f>
        <v>0</v>
      </c>
      <c r="H206" s="478">
        <f>SUM(H79:H84)</f>
        <v>0</v>
      </c>
      <c r="I206" s="478">
        <f t="shared" si="3"/>
        <v>0</v>
      </c>
    </row>
    <row r="207" ht="20.25" customHeight="1" spans="1:9">
      <c r="A207" s="471" t="s">
        <v>266</v>
      </c>
      <c r="B207" s="475" t="s">
        <v>267</v>
      </c>
      <c r="C207" s="473">
        <v>40169</v>
      </c>
      <c r="D207" s="473">
        <f>SUM(D85:D104)</f>
        <v>39145</v>
      </c>
      <c r="E207" s="478">
        <f>SUM(E85:E104)</f>
        <v>163</v>
      </c>
      <c r="F207" s="478">
        <f>SUM(F85:F104)</f>
        <v>861</v>
      </c>
      <c r="G207" s="478">
        <f>SUM(G85:G104)</f>
        <v>0</v>
      </c>
      <c r="H207" s="478">
        <f>SUM(H85:H104)</f>
        <v>0</v>
      </c>
      <c r="I207" s="478">
        <f t="shared" si="3"/>
        <v>0</v>
      </c>
    </row>
    <row r="208" ht="20.25" customHeight="1" spans="1:9">
      <c r="A208" s="471" t="s">
        <v>308</v>
      </c>
      <c r="B208" s="475" t="s">
        <v>309</v>
      </c>
      <c r="C208" s="473">
        <v>13389</v>
      </c>
      <c r="D208" s="473">
        <f>SUM(D105:D118)</f>
        <v>12544</v>
      </c>
      <c r="E208" s="478">
        <f>SUM(E105:E118)</f>
        <v>137</v>
      </c>
      <c r="F208" s="478">
        <f>SUM(F105:F118)</f>
        <v>708</v>
      </c>
      <c r="G208" s="478">
        <f>SUM(G105:G118)</f>
        <v>0</v>
      </c>
      <c r="H208" s="478">
        <f>SUM(H105:H118)</f>
        <v>0</v>
      </c>
      <c r="I208" s="478">
        <f t="shared" si="3"/>
        <v>0</v>
      </c>
    </row>
    <row r="209" ht="20.25" customHeight="1" spans="1:9">
      <c r="A209" s="471" t="s">
        <v>336</v>
      </c>
      <c r="B209" s="476" t="s">
        <v>337</v>
      </c>
      <c r="C209" s="473">
        <v>7132</v>
      </c>
      <c r="D209" s="473">
        <f>SUM(D119:D132)</f>
        <v>5040</v>
      </c>
      <c r="E209" s="478">
        <f>SUM(E119:E132)</f>
        <v>0</v>
      </c>
      <c r="F209" s="478">
        <f>SUM(F119:F132)</f>
        <v>2092</v>
      </c>
      <c r="G209" s="478">
        <f>SUM(G119:G132)</f>
        <v>0</v>
      </c>
      <c r="H209" s="478">
        <f>SUM(H119:H132)</f>
        <v>0</v>
      </c>
      <c r="I209" s="478">
        <f t="shared" si="3"/>
        <v>0</v>
      </c>
    </row>
    <row r="210" ht="20.25" customHeight="1" spans="1:9">
      <c r="A210" s="471" t="s">
        <v>366</v>
      </c>
      <c r="B210" s="476" t="s">
        <v>367</v>
      </c>
      <c r="C210" s="473">
        <v>8617</v>
      </c>
      <c r="D210" s="473">
        <f>SUM(D133:D138)</f>
        <v>8217</v>
      </c>
      <c r="E210" s="478">
        <f>SUM(E133:E138)</f>
        <v>0</v>
      </c>
      <c r="F210" s="478">
        <f>SUM(F133:F138)</f>
        <v>400</v>
      </c>
      <c r="G210" s="478">
        <f>SUM(G133:G138)</f>
        <v>0</v>
      </c>
      <c r="H210" s="478">
        <f>SUM(H133:H138)</f>
        <v>0</v>
      </c>
      <c r="I210" s="478">
        <f t="shared" si="3"/>
        <v>0</v>
      </c>
    </row>
    <row r="211" ht="20.25" customHeight="1" spans="1:9">
      <c r="A211" s="471" t="s">
        <v>380</v>
      </c>
      <c r="B211" s="476" t="s">
        <v>381</v>
      </c>
      <c r="C211" s="473">
        <v>58059</v>
      </c>
      <c r="D211" s="473">
        <f>SUM(D139:D146)</f>
        <v>38655</v>
      </c>
      <c r="E211" s="478">
        <f>SUM(E139:E146)</f>
        <v>1440</v>
      </c>
      <c r="F211" s="478">
        <f>SUM(F139:F146)</f>
        <v>17964</v>
      </c>
      <c r="G211" s="478">
        <f>SUM(G139:G146)</f>
        <v>0</v>
      </c>
      <c r="H211" s="478">
        <f>SUM(H139:H146)</f>
        <v>0</v>
      </c>
      <c r="I211" s="478">
        <f t="shared" si="3"/>
        <v>0</v>
      </c>
    </row>
    <row r="212" ht="20.25" customHeight="1" spans="1:9">
      <c r="A212" s="471" t="s">
        <v>398</v>
      </c>
      <c r="B212" s="476" t="s">
        <v>399</v>
      </c>
      <c r="C212" s="473">
        <v>4969</v>
      </c>
      <c r="D212" s="473">
        <f>SUM(D147:D151)</f>
        <v>2084</v>
      </c>
      <c r="E212" s="478">
        <f>SUM(E147:E151)</f>
        <v>0</v>
      </c>
      <c r="F212" s="478">
        <f>SUM(F147:F151)</f>
        <v>2885</v>
      </c>
      <c r="G212" s="478">
        <f>SUM(G147:G151)</f>
        <v>0</v>
      </c>
      <c r="H212" s="478">
        <f>SUM(H147:H151)</f>
        <v>0</v>
      </c>
      <c r="I212" s="478">
        <f t="shared" si="3"/>
        <v>0</v>
      </c>
    </row>
    <row r="213" ht="20.25" customHeight="1" spans="1:9">
      <c r="A213" s="471" t="s">
        <v>410</v>
      </c>
      <c r="B213" s="476" t="s">
        <v>411</v>
      </c>
      <c r="C213" s="473">
        <v>1434</v>
      </c>
      <c r="D213" s="473">
        <f>SUM(D152:D158)</f>
        <v>1434</v>
      </c>
      <c r="E213" s="478">
        <f>SUM(E152:E158)</f>
        <v>0</v>
      </c>
      <c r="F213" s="478">
        <f>SUM(F152:F158)</f>
        <v>0</v>
      </c>
      <c r="G213" s="478">
        <f>SUM(G152:G158)</f>
        <v>0</v>
      </c>
      <c r="H213" s="478">
        <f>SUM(H152:H158)</f>
        <v>0</v>
      </c>
      <c r="I213" s="478">
        <f t="shared" si="3"/>
        <v>0</v>
      </c>
    </row>
    <row r="214" ht="20.25" customHeight="1" spans="1:9">
      <c r="A214" s="471" t="s">
        <v>426</v>
      </c>
      <c r="B214" s="476" t="s">
        <v>427</v>
      </c>
      <c r="C214" s="473">
        <v>865</v>
      </c>
      <c r="D214" s="473">
        <f>SUM(D159:D161)</f>
        <v>741</v>
      </c>
      <c r="E214" s="478">
        <f>SUM(E159:E161)</f>
        <v>120</v>
      </c>
      <c r="F214" s="478">
        <f>SUM(F159:F161)</f>
        <v>4</v>
      </c>
      <c r="G214" s="478">
        <f>SUM(G159:G161)</f>
        <v>0</v>
      </c>
      <c r="H214" s="478">
        <f>SUM(H159:H161)</f>
        <v>0</v>
      </c>
      <c r="I214" s="478">
        <f t="shared" si="3"/>
        <v>0</v>
      </c>
    </row>
    <row r="215" ht="20.25" customHeight="1" spans="1:9">
      <c r="A215" s="471" t="s">
        <v>434</v>
      </c>
      <c r="B215" s="476" t="s">
        <v>435</v>
      </c>
      <c r="C215" s="473"/>
      <c r="D215" s="473">
        <f>SUM(D162:D166)</f>
        <v>0</v>
      </c>
      <c r="E215" s="478">
        <f>SUM(E162:E166)</f>
        <v>0</v>
      </c>
      <c r="F215" s="478">
        <f>SUM(F162:F166)</f>
        <v>0</v>
      </c>
      <c r="G215" s="478">
        <f>SUM(G162:G166)</f>
        <v>0</v>
      </c>
      <c r="H215" s="478">
        <f>SUM(H162:H166)</f>
        <v>0</v>
      </c>
      <c r="I215" s="478">
        <f t="shared" si="3"/>
        <v>0</v>
      </c>
    </row>
    <row r="216" ht="20.25" customHeight="1" spans="1:9">
      <c r="A216" s="471" t="s">
        <v>446</v>
      </c>
      <c r="B216" s="476" t="s">
        <v>447</v>
      </c>
      <c r="C216" s="473"/>
      <c r="D216" s="473">
        <f>SUM(D167:D175)</f>
        <v>0</v>
      </c>
      <c r="E216" s="478">
        <f>SUM(E167:E175)</f>
        <v>0</v>
      </c>
      <c r="F216" s="478">
        <f>SUM(F167:F175)</f>
        <v>0</v>
      </c>
      <c r="G216" s="478">
        <f>SUM(G167:G175)</f>
        <v>0</v>
      </c>
      <c r="H216" s="478">
        <f>SUM(H167:H175)</f>
        <v>0</v>
      </c>
      <c r="I216" s="478">
        <f t="shared" si="3"/>
        <v>0</v>
      </c>
    </row>
    <row r="217" ht="20.25" customHeight="1" spans="1:9">
      <c r="A217" s="471" t="s">
        <v>465</v>
      </c>
      <c r="B217" s="476" t="s">
        <v>466</v>
      </c>
      <c r="C217" s="473">
        <v>3759</v>
      </c>
      <c r="D217" s="473">
        <f>SUM(D176:D178)</f>
        <v>3057</v>
      </c>
      <c r="E217" s="478">
        <f>SUM(E176:E178)</f>
        <v>0</v>
      </c>
      <c r="F217" s="478">
        <f>SUM(F176:F178)</f>
        <v>702</v>
      </c>
      <c r="G217" s="478">
        <f>SUM(G176:G178)</f>
        <v>0</v>
      </c>
      <c r="H217" s="478">
        <f>SUM(H176:H178)</f>
        <v>0</v>
      </c>
      <c r="I217" s="478">
        <f t="shared" si="3"/>
        <v>0</v>
      </c>
    </row>
    <row r="218" ht="20.25" customHeight="1" spans="1:9">
      <c r="A218" s="471" t="s">
        <v>473</v>
      </c>
      <c r="B218" s="476" t="s">
        <v>474</v>
      </c>
      <c r="C218" s="473">
        <v>11736</v>
      </c>
      <c r="D218" s="473">
        <f>SUM(D179:D181)</f>
        <v>7708</v>
      </c>
      <c r="E218" s="478">
        <f>SUM(E179:E181)</f>
        <v>0</v>
      </c>
      <c r="F218" s="478">
        <f>SUM(F179:F181)</f>
        <v>4028</v>
      </c>
      <c r="G218" s="478">
        <f>SUM(G179:G181)</f>
        <v>0</v>
      </c>
      <c r="H218" s="478">
        <f>SUM(H179:H181)</f>
        <v>0</v>
      </c>
      <c r="I218" s="478">
        <f t="shared" si="3"/>
        <v>0</v>
      </c>
    </row>
    <row r="219" ht="20.25" customHeight="1" spans="1:9">
      <c r="A219" s="471" t="s">
        <v>481</v>
      </c>
      <c r="B219" s="476" t="s">
        <v>482</v>
      </c>
      <c r="C219" s="473">
        <v>647</v>
      </c>
      <c r="D219" s="473">
        <f>SUM(D182:D185)</f>
        <v>647</v>
      </c>
      <c r="E219" s="478">
        <f>SUM(E182:E185)</f>
        <v>0</v>
      </c>
      <c r="F219" s="478">
        <f>SUM(F182:F185)</f>
        <v>0</v>
      </c>
      <c r="G219" s="478">
        <f>SUM(G182:G185)</f>
        <v>0</v>
      </c>
      <c r="H219" s="478">
        <f>SUM(H182:H185)</f>
        <v>0</v>
      </c>
      <c r="I219" s="478">
        <f t="shared" si="3"/>
        <v>0</v>
      </c>
    </row>
    <row r="220" ht="20.25" customHeight="1" spans="1:9">
      <c r="A220" s="471" t="s">
        <v>491</v>
      </c>
      <c r="B220" s="476" t="s">
        <v>492</v>
      </c>
      <c r="C220" s="473">
        <v>15499</v>
      </c>
      <c r="D220" s="473">
        <f>SUM(D186:D192)</f>
        <v>2594</v>
      </c>
      <c r="E220" s="478">
        <f>SUM(E186:E192)</f>
        <v>0</v>
      </c>
      <c r="F220" s="478">
        <f>SUM(F186:F192)</f>
        <v>12905</v>
      </c>
      <c r="G220" s="478">
        <f>SUM(G186:G192)</f>
        <v>0</v>
      </c>
      <c r="H220" s="478">
        <f>SUM(H186:H192)</f>
        <v>0</v>
      </c>
      <c r="I220" s="478">
        <f t="shared" si="3"/>
        <v>0</v>
      </c>
    </row>
    <row r="221" ht="20.25" customHeight="1" spans="1:9">
      <c r="A221" s="471" t="s">
        <v>507</v>
      </c>
      <c r="B221" s="476" t="s">
        <v>508</v>
      </c>
      <c r="C221" s="473">
        <v>2000</v>
      </c>
      <c r="D221" s="473">
        <f>D193</f>
        <v>2000</v>
      </c>
      <c r="E221" s="473">
        <f>E193</f>
        <v>0</v>
      </c>
      <c r="F221" s="473">
        <f>F193</f>
        <v>0</v>
      </c>
      <c r="G221" s="473">
        <f>G193</f>
        <v>0</v>
      </c>
      <c r="H221" s="473">
        <f>H193</f>
        <v>0</v>
      </c>
      <c r="I221" s="478">
        <f t="shared" si="3"/>
        <v>0</v>
      </c>
    </row>
    <row r="222" ht="20.25" customHeight="1" spans="1:9">
      <c r="A222" s="471" t="s">
        <v>509</v>
      </c>
      <c r="B222" s="476" t="s">
        <v>464</v>
      </c>
      <c r="C222" s="473"/>
      <c r="D222" s="473">
        <f>SUM(D194:D195)</f>
        <v>0</v>
      </c>
      <c r="E222" s="478">
        <f>SUM(E194:E195)</f>
        <v>0</v>
      </c>
      <c r="F222" s="478">
        <f>SUM(F194:F195)</f>
        <v>0</v>
      </c>
      <c r="G222" s="478">
        <f>SUM(G194:G195)</f>
        <v>0</v>
      </c>
      <c r="H222" s="478">
        <f>SUM(H194:H195)</f>
        <v>0</v>
      </c>
      <c r="I222" s="478">
        <f t="shared" si="3"/>
        <v>0</v>
      </c>
    </row>
    <row r="223" ht="20.25" customHeight="1" spans="1:9">
      <c r="A223" s="471" t="s">
        <v>513</v>
      </c>
      <c r="B223" s="476" t="s">
        <v>514</v>
      </c>
      <c r="C223" s="473">
        <v>4405</v>
      </c>
      <c r="D223" s="473">
        <f t="shared" ref="D223:H224" si="4">D196</f>
        <v>4405</v>
      </c>
      <c r="E223" s="478">
        <f t="shared" si="4"/>
        <v>0</v>
      </c>
      <c r="F223" s="478">
        <f t="shared" si="4"/>
        <v>0</v>
      </c>
      <c r="G223" s="478">
        <f t="shared" si="4"/>
        <v>0</v>
      </c>
      <c r="H223" s="478">
        <f t="shared" si="4"/>
        <v>0</v>
      </c>
      <c r="I223" s="478">
        <f t="shared" si="3"/>
        <v>0</v>
      </c>
    </row>
    <row r="224" ht="20.25" customHeight="1" spans="1:9">
      <c r="A224" s="471" t="s">
        <v>517</v>
      </c>
      <c r="B224" s="476" t="s">
        <v>518</v>
      </c>
      <c r="C224" s="473"/>
      <c r="D224" s="478">
        <f t="shared" si="4"/>
        <v>0</v>
      </c>
      <c r="E224" s="478">
        <f t="shared" si="4"/>
        <v>0</v>
      </c>
      <c r="F224" s="478">
        <f t="shared" si="4"/>
        <v>0</v>
      </c>
      <c r="G224" s="478">
        <f t="shared" si="4"/>
        <v>0</v>
      </c>
      <c r="H224" s="478">
        <f t="shared" si="4"/>
        <v>0</v>
      </c>
      <c r="I224" s="478">
        <f t="shared" si="3"/>
        <v>0</v>
      </c>
    </row>
    <row r="225" ht="20.25" customHeight="1" spans="1:9">
      <c r="A225" s="471"/>
      <c r="B225" s="476"/>
      <c r="C225" s="485"/>
      <c r="D225" s="485"/>
      <c r="E225" s="485"/>
      <c r="F225" s="485"/>
      <c r="G225" s="485"/>
      <c r="H225" s="485"/>
      <c r="I225" s="478">
        <f t="shared" si="3"/>
        <v>0</v>
      </c>
    </row>
    <row r="226" ht="20.25" customHeight="1" spans="1:9">
      <c r="A226" s="486"/>
      <c r="B226" s="487" t="s">
        <v>521</v>
      </c>
      <c r="C226" s="473">
        <v>246161</v>
      </c>
      <c r="D226" s="473">
        <f>SUM(D200:D224)</f>
        <v>200024</v>
      </c>
      <c r="E226" s="473">
        <f>SUM(E200:E224)</f>
        <v>1968</v>
      </c>
      <c r="F226" s="473">
        <f>SUM(F200:F224)</f>
        <v>44169</v>
      </c>
      <c r="G226" s="473">
        <f>SUM(G200:G224)</f>
        <v>0</v>
      </c>
      <c r="H226" s="473">
        <f>SUM(H200:H224)</f>
        <v>0</v>
      </c>
      <c r="I226" s="478">
        <f t="shared" si="3"/>
        <v>0</v>
      </c>
    </row>
  </sheetData>
  <mergeCells count="9">
    <mergeCell ref="A2:I2"/>
    <mergeCell ref="A4:B4"/>
    <mergeCell ref="C4:C5"/>
    <mergeCell ref="D4:D5"/>
    <mergeCell ref="E4:E5"/>
    <mergeCell ref="F4:F5"/>
    <mergeCell ref="G4:G5"/>
    <mergeCell ref="H4:H5"/>
    <mergeCell ref="I4:I5"/>
  </mergeCells>
  <pageMargins left="0.49" right="0.49" top="0.29" bottom="0.25" header="0.13" footer="0.13"/>
  <pageSetup paperSize="9" orientation="landscape"/>
  <headerFooter>
    <oddFooter>&amp;C&amp;P/&amp;N</oddFooter>
    <evenFooter>&amp;C&amp;P/&amp;N</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封面</vt:lpstr>
      <vt:lpstr>目录</vt:lpstr>
      <vt:lpstr>表一</vt:lpstr>
      <vt:lpstr>表二之一类款级汇总</vt:lpstr>
      <vt:lpstr>表二之二录入表</vt:lpstr>
      <vt:lpstr>表三之一汇总表</vt:lpstr>
      <vt:lpstr>表三之二需明确收支对象级次的录入表</vt:lpstr>
      <vt:lpstr>表三之三其它收支录入表</vt:lpstr>
      <vt:lpstr>表四</vt:lpstr>
      <vt:lpstr>表五</vt:lpstr>
      <vt:lpstr>表六1</vt:lpstr>
      <vt:lpstr>表六2</vt:lpstr>
      <vt:lpstr>表七1</vt:lpstr>
      <vt:lpstr>表七2</vt:lpstr>
      <vt:lpstr>表八</vt:lpstr>
      <vt:lpstr>表九之一汇总表</vt:lpstr>
      <vt:lpstr>表九之二需明确收支对象级次的录入表</vt:lpstr>
      <vt:lpstr>表九之三其它收支录入表</vt:lpstr>
      <vt:lpstr>表十</vt:lpstr>
      <vt:lpstr>表十一汇总表</vt:lpstr>
      <vt:lpstr>表十二之一需明确收入对象级次的录入表</vt:lpstr>
      <vt:lpstr>表十二之二其它收入录入表</vt:lpstr>
      <vt:lpstr>表十三之一需明确支出对象级次的录入表</vt:lpstr>
      <vt:lpstr>表十三之二其它支出录入表</vt:lpstr>
      <vt:lpstr>表十四</vt:lpstr>
      <vt:lpstr>表十五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じ囚于心</cp:lastModifiedBy>
  <dcterms:created xsi:type="dcterms:W3CDTF">2024-03-13T06:38:00Z</dcterms:created>
  <dcterms:modified xsi:type="dcterms:W3CDTF">2024-03-13T08:40:11Z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FB4BD4A9397B4DDBABDD7C9903346E84_12</vt:lpwstr>
  </property>
  <property fmtid="{D5CDD505-2E9C-101B-9397-08002B2CF9AE}" pid="3" name="KSOProductBuildVer">
    <vt:lpwstr>2052-12.1.0.16399</vt:lpwstr>
  </property>
</Properties>
</file>