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515" activeTab="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<sst xmlns="http://schemas.openxmlformats.org/spreadsheetml/2006/main" count="334" uniqueCount="250">
  <si>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</si>
  <si>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</si>
  <si>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</si>
  <si>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</si>
  <si>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</si>
  <si>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</si>
  <si>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</si>
  <si>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</si>
  <si>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</si>
  <si>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</si>
  <si>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</si>
  <si>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</si>
  <si>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</si>
  <si>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</si>
  <si>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</si>
  <si>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</si>
  <si>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</si>
  <si>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</si>
  <si>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</si>
  <si>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</si>
  <si>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</si>
  <si>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</si>
  <si>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</si>
  <si>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</si>
  <si>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</si>
  <si>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</si>
  <si>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</si>
  <si>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</si>
  <si>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</si>
  <si>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</si>
  <si>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</si>
  <si>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</si>
  <si>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</si>
  <si>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</si>
  <si>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</si>
  <si>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</si>
  <si>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</si>
  <si>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</si>
  <si>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</si>
  <si>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</si>
  <si>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</si>
  <si>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</si>
  <si>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</si>
  <si>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</si>
  <si>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</si>
  <si>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</si>
  <si>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</si>
  <si>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</si>
  <si>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</si>
  <si>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</si>
  <si>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</si>
  <si>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</si>
  <si>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</si>
  <si>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</si>
  <si>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</si>
  <si>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</si>
  <si>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</si>
  <si>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</si>
  <si>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</si>
  <si>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</si>
  <si>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</si>
  <si>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</si>
  <si>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</si>
  <si>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</si>
  <si>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</si>
  <si>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</si>
  <si>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</si>
  <si>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</si>
  <si>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</si>
  <si>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</si>
  <si>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</si>
  <si>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</si>
  <si>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</si>
  <si>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</si>
  <si>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</si>
  <si>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</si>
  <si>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</si>
  <si>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</si>
  <si>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</si>
  <si>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</si>
  <si>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</si>
  <si>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</si>
  <si>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</si>
  <si>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一、一般公共预算资金</t>
  </si>
  <si>
    <t>财政拨款</t>
  </si>
  <si>
    <t>专项转移支付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</si>
  <si>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</si>
  <si>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</si>
  <si>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</si>
  <si>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</si>
  <si>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</si>
  <si>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</si>
  <si>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</si>
  <si>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</si>
  <si>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</si>
  <si>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</si>
  <si>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</si>
  <si>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</si>
  <si>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</si>
  <si>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</si>
  <si>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</si>
  <si>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</si>
  <si>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</si>
  <si>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</si>
  <si>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</si>
  <si>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</si>
  <si>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</si>
  <si>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城乡社区支出</t>
  </si>
  <si>
    <t>城乡社区管理事务</t>
  </si>
  <si>
    <t>行政运行</t>
  </si>
  <si>
    <t>国有土地使用权出让收入安排的支出</t>
  </si>
  <si>
    <t>公共租赁住房支出</t>
  </si>
  <si>
    <t>住房保障支出</t>
  </si>
  <si>
    <t>住房改革支出</t>
  </si>
  <si>
    <t>住房公积金</t>
  </si>
  <si>
    <t>保障性安居工程支出</t>
  </si>
  <si>
    <t>棚户区改造</t>
  </si>
  <si>
    <t>配租型住房保障</t>
  </si>
  <si>
    <t>老旧小区改造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</si>
  <si>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</si>
  <si>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</si>
  <si>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</si>
  <si>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</si>
  <si>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</si>
  <si>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</si>
  <si>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</si>
  <si>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</si>
  <si>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</si>
  <si>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</si>
  <si>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</si>
  <si>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</si>
  <si>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</si>
  <si>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</si>
  <si>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</si>
  <si>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</si>
  <si>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</si>
  <si>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</si>
  <si>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</si>
  <si>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</si>
  <si>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</si>
  <si>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</si>
  <si>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</si>
  <si>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</si>
  <si>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</si>
  <si>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</si>
  <si>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</si>
  <si>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</si>
  <si>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</si>
  <si>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</si>
  <si>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</si>
  <si>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</si>
  <si>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</si>
  <si>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</si>
  <si>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</si>
  <si>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</si>
  <si>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</si>
  <si>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</si>
  <si>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</si>
  <si>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</si>
  <si>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</si>
  <si>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山丹县住房和城乡建设局</t>
  </si>
  <si>
    <t>山丹县住房保障服务中心</t>
  </si>
  <si>
    <t>一般公共预算支出情况表</t>
  </si>
  <si>
    <t>科目编码</t>
  </si>
  <si>
    <t>科目名称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</si>
  <si>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</si>
  <si>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</si>
  <si>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</si>
  <si>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</si>
  <si>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</si>
  <si>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</si>
  <si>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</si>
  <si>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</si>
  <si>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</si>
  <si>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212</t>
  </si>
  <si>
    <t>21201</t>
  </si>
  <si>
    <t>2120101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</si>
  <si>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</si>
  <si>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</si>
  <si>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</si>
  <si>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</si>
  <si>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</si>
  <si>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</si>
  <si>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</si>
  <si>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</si>
  <si>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</si>
  <si>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</si>
  <si>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</si>
  <si>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</si>
  <si>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</si>
  <si>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</si>
  <si>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</si>
  <si>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</si>
  <si>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</si>
  <si>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</si>
  <si>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30199</t>
  </si>
  <si>
    <t>其他工资福利支出</t>
  </si>
  <si>
    <t>30102</t>
  </si>
  <si>
    <t>津贴补贴</t>
  </si>
  <si>
    <t>30103</t>
  </si>
  <si>
    <t>奖金</t>
  </si>
  <si>
    <t>30101</t>
  </si>
  <si>
    <t>基本工资</t>
  </si>
  <si>
    <t>30113</t>
  </si>
  <si>
    <t>303</t>
  </si>
  <si>
    <t>对个人和家庭的补助</t>
  </si>
  <si>
    <t>30307</t>
  </si>
  <si>
    <t>医疗费补助</t>
  </si>
  <si>
    <t>30309</t>
  </si>
  <si>
    <t>奖励金</t>
  </si>
  <si>
    <t>302</t>
  </si>
  <si>
    <t>商品和服务支出</t>
  </si>
  <si>
    <t>30207</t>
  </si>
  <si>
    <t>邮电费</t>
  </si>
  <si>
    <t>30211</t>
  </si>
  <si>
    <t>差旅费</t>
  </si>
  <si>
    <t>30299</t>
  </si>
  <si>
    <t>其他商品和服务支出</t>
  </si>
  <si>
    <t>30204</t>
  </si>
  <si>
    <t>手续费</t>
  </si>
  <si>
    <t>30202</t>
  </si>
  <si>
    <t>印刷费</t>
  </si>
  <si>
    <t>30217</t>
  </si>
  <si>
    <t>公务接待费</t>
  </si>
  <si>
    <t>30201</t>
  </si>
  <si>
    <t>办公费</t>
  </si>
  <si>
    <t>30228</t>
  </si>
  <si>
    <t>工会经费</t>
  </si>
  <si>
    <t>30239</t>
  </si>
  <si>
    <t>其他交通费用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</si>
  <si>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</si>
  <si>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</si>
  <si>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</si>
  <si>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</si>
  <si>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</si>
  <si>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</si>
  <si>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</si>
  <si>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</si>
  <si>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</si>
  <si>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</si>
  <si>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</si>
  <si>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备注：本部门没有相关数据，故本表无数据</t>
  </si>
  <si>
    <t>部门管理转移支付表</t>
  </si>
  <si>
    <t>一般公共预算项目支出</t>
  </si>
  <si>
    <t>政府性基金预算项目支出</t>
  </si>
  <si>
    <t>国有资本经营预算项目支出</t>
  </si>
  <si>
    <t>备注：本部门没有相关数据，故本表无数据。</t>
  </si>
  <si>
    <t>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</si>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</sst>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A1"/>
    </sheetView>
  </sheetViews>
  <sheetFormatPr defaultColWidth="10" defaultRowHeight="14.2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20"/>
      <c r="B3" s="42" t="s">
        <v>0</v>
      </c>
      <c r="C3" s="43"/>
      <c r="D3" s="43"/>
      <c r="E3" s="42"/>
      <c r="F3" s="20"/>
      <c r="G3" s="20"/>
      <c r="H3" s="20"/>
      <c r="I3" s="20"/>
      <c r="J3" s="20"/>
      <c r="K3" s="20"/>
    </row>
    <row r="4" ht="26.1" customHeight="1" spans="1:11">
      <c r="A4" s="20"/>
      <c r="B4" s="42" t="s">
        <v>1</v>
      </c>
      <c r="C4" s="42"/>
      <c r="D4" s="42"/>
      <c r="E4" s="42"/>
      <c r="F4" s="20"/>
      <c r="G4" s="20"/>
      <c r="H4" s="20"/>
      <c r="I4" s="20"/>
      <c r="J4" s="20"/>
      <c r="K4" s="20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44" t="s">
        <v>2</v>
      </c>
      <c r="C6" s="44"/>
      <c r="D6" s="44"/>
      <c r="E6" s="44"/>
      <c r="F6" s="44"/>
      <c r="G6" s="44"/>
      <c r="H6" s="44"/>
      <c r="I6" s="44"/>
      <c r="J6" s="44"/>
      <c r="K6" s="44"/>
    </row>
    <row r="7" ht="26.1" customHeight="1" spans="1:1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ht="26.1" customHeight="1" spans="1:1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ht="26.1" customHeight="1" spans="1:1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ht="26.1" customHeight="1" spans="1:11">
      <c r="A10" s="20"/>
      <c r="B10" s="42" t="s">
        <v>3</v>
      </c>
      <c r="C10" s="42"/>
      <c r="D10" s="42"/>
      <c r="E10" s="42"/>
      <c r="F10" s="45" t="s">
        <v>4</v>
      </c>
      <c r="G10" s="46">
        <v>45694</v>
      </c>
      <c r="H10" s="42"/>
      <c r="I10" s="42"/>
      <c r="J10" s="42"/>
      <c r="K10" s="20"/>
    </row>
    <row r="11" ht="26.1" customHeight="1" spans="1:11">
      <c r="A11" s="20"/>
      <c r="B11" s="42"/>
      <c r="C11" s="42"/>
      <c r="D11" s="42"/>
      <c r="E11" s="42"/>
      <c r="F11" s="42"/>
      <c r="G11" s="42"/>
      <c r="H11" s="42"/>
      <c r="I11" s="42"/>
      <c r="J11" s="42"/>
      <c r="K11" s="20"/>
    </row>
    <row r="12" ht="26.1" customHeight="1" spans="1:11">
      <c r="A12" s="20"/>
      <c r="B12" s="45" t="s">
        <v>5</v>
      </c>
      <c r="C12" s="45"/>
      <c r="D12" s="42"/>
      <c r="E12" s="45" t="s">
        <v>6</v>
      </c>
      <c r="F12" s="42"/>
      <c r="G12" s="42"/>
      <c r="H12" s="45" t="s">
        <v>7</v>
      </c>
      <c r="I12" s="42"/>
      <c r="J12" s="42"/>
      <c r="K12" s="20"/>
    </row>
    <row r="13" ht="16.35" customHeight="1" spans="1:11">
      <c r="A13" s="1"/>
      <c r="B13" s="1"/>
      <c r="C13" s="1" t="s">
        <v>8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K16" sqref="K16"/>
    </sheetView>
  </sheetViews>
  <sheetFormatPr defaultColWidth="10" defaultRowHeight="14.25" outlineLevelCol="7"/>
  <cols>
    <col min="1" max="1" width="18.5" customWidth="1"/>
    <col min="2" max="2" width="9.75" customWidth="1"/>
    <col min="3" max="3" width="11.5" customWidth="1"/>
    <col min="4" max="7" width="9.75" customWidth="1"/>
    <col min="8" max="8" width="10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230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1" customHeight="1" spans="1:8">
      <c r="A4" s="4" t="s">
        <v>156</v>
      </c>
      <c r="B4" s="4" t="s">
        <v>231</v>
      </c>
      <c r="C4" s="4"/>
      <c r="D4" s="4"/>
      <c r="E4" s="4"/>
      <c r="F4" s="4"/>
      <c r="G4" s="4" t="s">
        <v>232</v>
      </c>
      <c r="H4" s="4" t="s">
        <v>233</v>
      </c>
    </row>
    <row r="5" ht="26.1" customHeight="1" spans="1:8">
      <c r="A5" s="4"/>
      <c r="B5" s="4" t="s">
        <v>98</v>
      </c>
      <c r="C5" s="4" t="s">
        <v>234</v>
      </c>
      <c r="D5" s="4" t="s">
        <v>223</v>
      </c>
      <c r="E5" s="4" t="s">
        <v>235</v>
      </c>
      <c r="F5" s="4"/>
      <c r="G5" s="4"/>
      <c r="H5" s="4"/>
    </row>
    <row r="6" ht="26.1" customHeight="1" spans="1:8">
      <c r="A6" s="4"/>
      <c r="B6" s="4"/>
      <c r="C6" s="4"/>
      <c r="D6" s="4"/>
      <c r="E6" s="4" t="s">
        <v>236</v>
      </c>
      <c r="F6" s="4" t="s">
        <v>237</v>
      </c>
      <c r="G6" s="4"/>
      <c r="H6" s="4"/>
    </row>
    <row r="7" ht="26.1" customHeight="1" spans="1:8">
      <c r="A7" s="10" t="s">
        <v>98</v>
      </c>
      <c r="B7" s="6">
        <v>0.1425</v>
      </c>
      <c r="C7" s="6"/>
      <c r="D7" s="6">
        <v>0.1425</v>
      </c>
      <c r="E7" s="6"/>
      <c r="F7" s="6"/>
      <c r="G7" s="6"/>
      <c r="H7" s="6"/>
    </row>
    <row r="8" ht="26.1" customHeight="1" spans="1:8">
      <c r="A8" s="10" t="s">
        <v>160</v>
      </c>
      <c r="B8" s="6">
        <v>0.1425</v>
      </c>
      <c r="C8" s="6"/>
      <c r="D8" s="6">
        <v>0.1425</v>
      </c>
      <c r="E8" s="6"/>
      <c r="F8" s="6"/>
      <c r="G8" s="6"/>
      <c r="H8" s="6"/>
    </row>
    <row r="9" ht="26.1" customHeight="1" spans="1:8">
      <c r="A9" s="8" t="s">
        <v>161</v>
      </c>
      <c r="B9" s="7">
        <v>0.1425</v>
      </c>
      <c r="C9" s="7"/>
      <c r="D9" s="7">
        <v>0.1425</v>
      </c>
      <c r="E9" s="7"/>
      <c r="F9" s="7"/>
      <c r="G9" s="7"/>
      <c r="H9" s="7"/>
    </row>
    <row r="10" ht="16.35" customHeight="1"/>
    <row r="11" ht="16.35" customHeight="1" spans="1:8">
      <c r="A11" s="1"/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scale="94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selection activeCell="H19" sqref="H19"/>
    </sheetView>
  </sheetViews>
  <sheetFormatPr defaultColWidth="10" defaultRowHeight="14.25" outlineLevelCol="5"/>
  <cols>
    <col min="1" max="1" width="9.75" customWidth="1"/>
    <col min="2" max="2" width="23.625" customWidth="1"/>
    <col min="3" max="4" width="20" customWidth="1"/>
    <col min="5" max="5" width="16.2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238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32</v>
      </c>
      <c r="F3" s="1"/>
    </row>
    <row r="4" ht="26.1" customHeight="1" spans="1:6">
      <c r="A4" s="4" t="s">
        <v>239</v>
      </c>
      <c r="B4" s="4" t="s">
        <v>35</v>
      </c>
      <c r="C4" s="4" t="s">
        <v>98</v>
      </c>
      <c r="D4" s="4" t="s">
        <v>95</v>
      </c>
      <c r="E4" s="4" t="s">
        <v>96</v>
      </c>
      <c r="F4" s="1"/>
    </row>
    <row r="5" ht="26.1" customHeight="1" spans="1:6">
      <c r="A5" s="5">
        <v>1</v>
      </c>
      <c r="B5" s="10" t="s">
        <v>98</v>
      </c>
      <c r="C5" s="6">
        <f>C6+C7+C8+C9+C10</f>
        <v>5.820836</v>
      </c>
      <c r="D5" s="6">
        <f>D6+D7+D8+D9+D10</f>
        <v>5.820836</v>
      </c>
      <c r="E5" s="6"/>
      <c r="F5" s="1"/>
    </row>
    <row r="6" ht="26.1" customHeight="1" spans="1:6">
      <c r="A6" s="5">
        <v>2</v>
      </c>
      <c r="B6" s="8" t="s">
        <v>215</v>
      </c>
      <c r="C6" s="7">
        <v>1</v>
      </c>
      <c r="D6" s="7">
        <v>1</v>
      </c>
      <c r="E6" s="7"/>
      <c r="F6" s="1"/>
    </row>
    <row r="7" ht="26.1" customHeight="1" spans="1:6">
      <c r="A7" s="5">
        <v>3</v>
      </c>
      <c r="B7" s="8" t="s">
        <v>225</v>
      </c>
      <c r="C7" s="7">
        <v>1.2975</v>
      </c>
      <c r="D7" s="7">
        <v>1.2975</v>
      </c>
      <c r="E7" s="7"/>
      <c r="F7" s="1"/>
    </row>
    <row r="8" ht="26.1" customHeight="1" spans="1:6">
      <c r="A8" s="5">
        <v>4</v>
      </c>
      <c r="B8" s="8" t="s">
        <v>221</v>
      </c>
      <c r="C8" s="7">
        <v>0.2</v>
      </c>
      <c r="D8" s="7">
        <v>0.2</v>
      </c>
      <c r="E8" s="7"/>
      <c r="F8" s="1"/>
    </row>
    <row r="9" ht="26.1" customHeight="1" spans="1:6">
      <c r="A9" s="5">
        <v>5</v>
      </c>
      <c r="B9" s="8" t="s">
        <v>213</v>
      </c>
      <c r="C9" s="7">
        <v>0.9</v>
      </c>
      <c r="D9" s="7">
        <v>0.9</v>
      </c>
      <c r="E9" s="7"/>
      <c r="F9" s="1"/>
    </row>
    <row r="10" ht="26.1" customHeight="1" spans="1:6">
      <c r="A10" s="5">
        <v>6</v>
      </c>
      <c r="B10" s="8" t="s">
        <v>217</v>
      </c>
      <c r="C10" s="7">
        <v>2.423336</v>
      </c>
      <c r="D10" s="7">
        <v>2.423336</v>
      </c>
      <c r="E10" s="7"/>
      <c r="F10" s="1"/>
    </row>
    <row r="11" ht="16.35" customHeight="1"/>
    <row r="12" ht="16.35" customHeight="1" spans="1:6">
      <c r="A12" s="1"/>
      <c r="B12" s="1"/>
      <c r="C12" s="1"/>
      <c r="D12" s="1"/>
      <c r="E12" s="1"/>
    </row>
  </sheetData>
  <mergeCells count="2">
    <mergeCell ref="A2:E2"/>
    <mergeCell ref="A12:E12"/>
  </mergeCells>
  <pageMargins left="0.75" right="0.75" top="0.270000010728836" bottom="0.270000010728836" header="0" footer="0"/>
  <pageSetup paperSize="9" scale="94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3" sqref="A23"/>
    </sheetView>
  </sheetViews>
  <sheetFormatPr defaultColWidth="10" defaultRowHeight="14.2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240</v>
      </c>
      <c r="B2" s="2"/>
    </row>
    <row r="3" ht="26.1" customHeight="1" spans="1:2">
      <c r="A3" s="1"/>
      <c r="B3" s="3" t="s">
        <v>32</v>
      </c>
    </row>
    <row r="4" ht="26.1" customHeight="1" spans="1:2">
      <c r="A4" s="4" t="s">
        <v>35</v>
      </c>
      <c r="B4" s="4" t="s">
        <v>36</v>
      </c>
    </row>
    <row r="5" ht="26.1" customHeight="1" spans="1:2">
      <c r="A5" s="8"/>
      <c r="B5" s="9"/>
    </row>
    <row r="6" ht="16.35" customHeight="1"/>
    <row r="7" ht="16.35" customHeight="1" spans="1:2">
      <c r="A7" s="1" t="s">
        <v>241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5" sqref="A5:E5"/>
    </sheetView>
  </sheetViews>
  <sheetFormatPr defaultColWidth="10" defaultRowHeight="14.2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242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4" t="s">
        <v>156</v>
      </c>
      <c r="B4" s="4" t="s">
        <v>98</v>
      </c>
      <c r="C4" s="4" t="s">
        <v>243</v>
      </c>
      <c r="D4" s="4" t="s">
        <v>244</v>
      </c>
      <c r="E4" s="4" t="s">
        <v>245</v>
      </c>
    </row>
    <row r="5" ht="26.1" customHeight="1" spans="1:5">
      <c r="A5" s="4"/>
      <c r="B5" s="4"/>
      <c r="C5" s="4"/>
      <c r="D5" s="4"/>
      <c r="E5" s="4"/>
    </row>
    <row r="6" ht="26.1" customHeight="1" spans="1:5">
      <c r="A6" s="8"/>
      <c r="B6" s="9"/>
      <c r="C6" s="9"/>
      <c r="D6" s="9"/>
      <c r="E6" s="9"/>
    </row>
    <row r="7" ht="16.35" customHeight="1"/>
    <row r="8" ht="16.35" customHeight="1" spans="1:5">
      <c r="A8" s="1" t="s">
        <v>246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B5" sqref="B5:B7"/>
    </sheetView>
  </sheetViews>
  <sheetFormatPr defaultColWidth="10" defaultRowHeight="14.25" outlineLevelCol="1"/>
  <cols>
    <col min="1" max="1" width="63.875" customWidth="1"/>
    <col min="2" max="2" width="21.125" customWidth="1"/>
  </cols>
  <sheetData>
    <row r="1" ht="16.35" customHeight="1" spans="1:2">
      <c r="A1" s="1"/>
    </row>
    <row r="2" ht="26.1" customHeight="1" spans="1:2">
      <c r="A2" s="2" t="s">
        <v>247</v>
      </c>
      <c r="B2" s="2"/>
    </row>
    <row r="3" ht="26.1" customHeight="1" spans="1:2">
      <c r="A3" s="3" t="s">
        <v>248</v>
      </c>
      <c r="B3" s="3"/>
    </row>
    <row r="4" ht="26.1" customHeight="1" spans="1:2">
      <c r="A4" s="4" t="s">
        <v>35</v>
      </c>
      <c r="B4" s="4" t="s">
        <v>36</v>
      </c>
    </row>
    <row r="5" ht="26.1" customHeight="1" spans="1:2">
      <c r="A5" s="5" t="s">
        <v>249</v>
      </c>
      <c r="B5" s="6"/>
    </row>
    <row r="6" ht="26.1" customHeight="1" spans="1:2">
      <c r="A6" s="5"/>
      <c r="B6" s="6"/>
    </row>
    <row r="7" ht="26.1" customHeight="1" spans="1:2">
      <c r="A7" s="4"/>
      <c r="B7" s="7"/>
    </row>
    <row r="8" ht="16.35" customHeight="1"/>
    <row r="9" ht="16.35" customHeight="1" spans="1:2">
      <c r="A9" s="1" t="s">
        <v>246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4.25" outlineLevelCol="2"/>
  <cols>
    <col min="1" max="1" width="5" customWidth="1"/>
    <col min="2" max="2" width="56.375" customWidth="1"/>
    <col min="3" max="3" width="40.125" customWidth="1"/>
  </cols>
  <sheetData>
    <row r="1" ht="40.5" customHeight="1" spans="1:3">
      <c r="A1" s="1"/>
      <c r="B1" s="1"/>
    </row>
    <row r="2" ht="32.65" customHeight="1" spans="1:3">
      <c r="A2" s="1"/>
      <c r="B2" s="2" t="s">
        <v>9</v>
      </c>
      <c r="C2" s="2"/>
    </row>
    <row r="3" ht="33.6" customHeight="1" spans="1:3">
      <c r="A3" s="36"/>
      <c r="B3" s="37" t="s">
        <v>10</v>
      </c>
      <c r="C3" s="38" t="s">
        <v>11</v>
      </c>
    </row>
    <row r="4" ht="32.65" customHeight="1" spans="1:3">
      <c r="A4" s="39"/>
      <c r="B4" s="40" t="s">
        <v>12</v>
      </c>
      <c r="C4" s="41" t="s">
        <v>13</v>
      </c>
    </row>
    <row r="5" ht="32.65" customHeight="1" spans="1:3">
      <c r="A5" s="39"/>
      <c r="B5" s="40" t="s">
        <v>14</v>
      </c>
      <c r="C5" s="41" t="s">
        <v>15</v>
      </c>
    </row>
    <row r="6" ht="32.65" customHeight="1" spans="1:3">
      <c r="A6" s="39"/>
      <c r="B6" s="40" t="s">
        <v>16</v>
      </c>
      <c r="C6" s="41" t="s">
        <v>17</v>
      </c>
    </row>
    <row r="7" ht="32.65" customHeight="1" spans="1:3">
      <c r="A7" s="39"/>
      <c r="B7" s="40" t="s">
        <v>18</v>
      </c>
      <c r="C7" s="41"/>
    </row>
    <row r="8" ht="32.65" customHeight="1" spans="1:3">
      <c r="A8" s="39"/>
      <c r="B8" s="40" t="s">
        <v>19</v>
      </c>
      <c r="C8" s="41" t="s">
        <v>20</v>
      </c>
    </row>
    <row r="9" ht="32.65" customHeight="1" spans="1:3">
      <c r="A9" s="39"/>
      <c r="B9" s="40" t="s">
        <v>21</v>
      </c>
      <c r="C9" s="41" t="s">
        <v>22</v>
      </c>
    </row>
    <row r="10" ht="32.65" customHeight="1" spans="1:3">
      <c r="A10" s="39"/>
      <c r="B10" s="40" t="s">
        <v>23</v>
      </c>
      <c r="C10" s="41" t="s">
        <v>24</v>
      </c>
    </row>
    <row r="11" ht="32.65" customHeight="1" spans="1:3">
      <c r="A11" s="39"/>
      <c r="B11" s="40" t="s">
        <v>25</v>
      </c>
      <c r="C11" s="41" t="s">
        <v>26</v>
      </c>
    </row>
    <row r="12" ht="32.65" customHeight="1" spans="1:3">
      <c r="A12" s="39"/>
      <c r="B12" s="40" t="s">
        <v>27</v>
      </c>
      <c r="C12" s="41"/>
    </row>
    <row r="13" ht="32.65" customHeight="1" spans="1:3">
      <c r="A13" s="1"/>
      <c r="B13" s="40" t="s">
        <v>28</v>
      </c>
      <c r="C13" s="41"/>
    </row>
    <row r="14" ht="32.65" customHeight="1" spans="1:3">
      <c r="A14" s="1"/>
      <c r="B14" s="40" t="s">
        <v>29</v>
      </c>
      <c r="C14" s="41" t="s">
        <v>13</v>
      </c>
    </row>
    <row r="15" ht="32.65" customHeight="1" spans="1:3">
      <c r="B15" s="40" t="s">
        <v>30</v>
      </c>
      <c r="C15" s="41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topLeftCell="A4" workbookViewId="0">
      <selection activeCell="C15" sqref="C15"/>
    </sheetView>
  </sheetViews>
  <sheetFormatPr defaultColWidth="10" defaultRowHeight="14.25" outlineLevelCol="3"/>
  <cols>
    <col min="1" max="1" width="41.875" customWidth="1"/>
    <col min="2" max="2" width="16.75" style="33" customWidth="1"/>
    <col min="3" max="3" width="36.625" customWidth="1"/>
    <col min="4" max="4" width="14.5" style="33" customWidth="1"/>
    <col min="5" max="6" width="9.75" customWidth="1"/>
  </cols>
  <sheetData>
    <row r="1" ht="16.35" customHeight="1" spans="1:4">
      <c r="A1" s="1"/>
      <c r="B1" s="16"/>
      <c r="C1" s="1"/>
      <c r="D1" s="16"/>
    </row>
    <row r="2" ht="26.1" customHeight="1" spans="1:4">
      <c r="A2" s="2" t="s">
        <v>31</v>
      </c>
      <c r="B2" s="2"/>
      <c r="C2" s="2"/>
      <c r="D2" s="2"/>
    </row>
    <row r="3" ht="26.1" customHeight="1" spans="1:4">
      <c r="A3" s="34"/>
      <c r="B3" s="35"/>
      <c r="C3" s="34"/>
      <c r="D3" s="35" t="s">
        <v>32</v>
      </c>
    </row>
    <row r="4" ht="26.1" customHeight="1" spans="1:4">
      <c r="A4" s="5" t="s">
        <v>33</v>
      </c>
      <c r="B4" s="5"/>
      <c r="C4" s="5" t="s">
        <v>34</v>
      </c>
      <c r="D4" s="5"/>
    </row>
    <row r="5" ht="26.1" customHeight="1" spans="1:4">
      <c r="A5" s="5" t="s">
        <v>35</v>
      </c>
      <c r="B5" s="5" t="s">
        <v>36</v>
      </c>
      <c r="C5" s="5" t="s">
        <v>35</v>
      </c>
      <c r="D5" s="5" t="s">
        <v>36</v>
      </c>
    </row>
    <row r="6" ht="26.1" customHeight="1" spans="1:4">
      <c r="A6" s="8" t="s">
        <v>37</v>
      </c>
      <c r="B6" s="22">
        <f>235.049656+32</f>
        <v>267.049656</v>
      </c>
      <c r="C6" s="8" t="s">
        <v>38</v>
      </c>
      <c r="D6" s="22"/>
    </row>
    <row r="7" ht="26.1" customHeight="1" spans="1:4">
      <c r="A7" s="8" t="s">
        <v>39</v>
      </c>
      <c r="B7" s="22"/>
      <c r="C7" s="8" t="s">
        <v>40</v>
      </c>
      <c r="D7" s="22"/>
    </row>
    <row r="8" ht="26.1" customHeight="1" spans="1:4">
      <c r="A8" s="8" t="s">
        <v>41</v>
      </c>
      <c r="B8" s="22"/>
      <c r="C8" s="8" t="s">
        <v>42</v>
      </c>
      <c r="D8" s="22"/>
    </row>
    <row r="9" ht="26.1" customHeight="1" spans="1:4">
      <c r="A9" s="8" t="s">
        <v>43</v>
      </c>
      <c r="B9" s="22"/>
      <c r="C9" s="8" t="s">
        <v>44</v>
      </c>
      <c r="D9" s="22"/>
    </row>
    <row r="10" ht="26.1" customHeight="1" spans="1:4">
      <c r="A10" s="8" t="s">
        <v>45</v>
      </c>
      <c r="B10" s="22"/>
      <c r="C10" s="8" t="s">
        <v>46</v>
      </c>
      <c r="D10" s="22"/>
    </row>
    <row r="11" ht="26.1" customHeight="1" spans="1:4">
      <c r="A11" s="8" t="s">
        <v>47</v>
      </c>
      <c r="B11" s="22"/>
      <c r="C11" s="8" t="s">
        <v>48</v>
      </c>
      <c r="D11" s="22"/>
    </row>
    <row r="12" ht="26.1" customHeight="1" spans="1:4">
      <c r="A12" s="8" t="s">
        <v>49</v>
      </c>
      <c r="B12" s="22"/>
      <c r="C12" s="8" t="s">
        <v>50</v>
      </c>
      <c r="D12" s="22"/>
    </row>
    <row r="13" ht="26.1" customHeight="1" spans="1:4">
      <c r="A13" s="8" t="s">
        <v>51</v>
      </c>
      <c r="B13" s="22"/>
      <c r="C13" s="8" t="s">
        <v>52</v>
      </c>
      <c r="D13" s="22">
        <v>15.349924</v>
      </c>
    </row>
    <row r="14" ht="26.1" customHeight="1" spans="1:4">
      <c r="A14" s="8" t="s">
        <v>53</v>
      </c>
      <c r="B14" s="22"/>
      <c r="C14" s="8" t="s">
        <v>54</v>
      </c>
      <c r="D14" s="22"/>
    </row>
    <row r="15" ht="26.1" customHeight="1" spans="1:4">
      <c r="A15" s="8"/>
      <c r="B15" s="22"/>
      <c r="C15" s="8" t="s">
        <v>55</v>
      </c>
      <c r="D15" s="22">
        <v>10.904483</v>
      </c>
    </row>
    <row r="16" ht="26.1" customHeight="1" spans="1:4">
      <c r="A16" s="8"/>
      <c r="B16" s="22"/>
      <c r="C16" s="8" t="s">
        <v>56</v>
      </c>
      <c r="D16" s="22"/>
    </row>
    <row r="17" ht="26.1" customHeight="1" spans="1:4">
      <c r="A17" s="8"/>
      <c r="B17" s="22"/>
      <c r="C17" s="8" t="s">
        <v>57</v>
      </c>
      <c r="D17" s="22">
        <f>196.872577+108+2</f>
        <v>306.872577</v>
      </c>
    </row>
    <row r="18" ht="26.1" customHeight="1" spans="1:4">
      <c r="A18" s="8"/>
      <c r="B18" s="22"/>
      <c r="C18" s="8" t="s">
        <v>58</v>
      </c>
      <c r="D18" s="22"/>
    </row>
    <row r="19" ht="26.1" customHeight="1" spans="1:4">
      <c r="A19" s="8"/>
      <c r="B19" s="22"/>
      <c r="C19" s="8" t="s">
        <v>59</v>
      </c>
      <c r="D19" s="22"/>
    </row>
    <row r="20" ht="26.1" customHeight="1" spans="1:4">
      <c r="A20" s="8"/>
      <c r="B20" s="22"/>
      <c r="C20" s="8" t="s">
        <v>60</v>
      </c>
      <c r="D20" s="22"/>
    </row>
    <row r="21" ht="26.1" customHeight="1" spans="1:4">
      <c r="A21" s="8"/>
      <c r="B21" s="22"/>
      <c r="C21" s="8" t="s">
        <v>61</v>
      </c>
      <c r="D21" s="22"/>
    </row>
    <row r="22" ht="26.1" customHeight="1" spans="1:4">
      <c r="A22" s="8"/>
      <c r="B22" s="22"/>
      <c r="C22" s="8" t="s">
        <v>62</v>
      </c>
      <c r="D22" s="22"/>
    </row>
    <row r="23" ht="26.1" customHeight="1" spans="1:4">
      <c r="A23" s="8"/>
      <c r="B23" s="22"/>
      <c r="C23" s="8" t="s">
        <v>63</v>
      </c>
      <c r="D23" s="22"/>
    </row>
    <row r="24" ht="26.1" customHeight="1" spans="1:4">
      <c r="A24" s="8"/>
      <c r="B24" s="22"/>
      <c r="C24" s="8" t="s">
        <v>64</v>
      </c>
      <c r="D24" s="22"/>
    </row>
    <row r="25" ht="26.1" customHeight="1" spans="1:4">
      <c r="A25" s="8"/>
      <c r="B25" s="22"/>
      <c r="C25" s="8" t="s">
        <v>65</v>
      </c>
      <c r="D25" s="22">
        <v>2808.615672</v>
      </c>
    </row>
    <row r="26" ht="26.1" customHeight="1" spans="1:4">
      <c r="A26" s="8"/>
      <c r="B26" s="22"/>
      <c r="C26" s="8" t="s">
        <v>66</v>
      </c>
      <c r="D26" s="22"/>
    </row>
    <row r="27" ht="26.1" customHeight="1" spans="1:4">
      <c r="A27" s="8"/>
      <c r="B27" s="22"/>
      <c r="C27" s="8" t="s">
        <v>67</v>
      </c>
      <c r="D27" s="22"/>
    </row>
    <row r="28" ht="26.1" customHeight="1" spans="1:4">
      <c r="A28" s="8"/>
      <c r="B28" s="22"/>
      <c r="C28" s="8" t="s">
        <v>68</v>
      </c>
      <c r="D28" s="22"/>
    </row>
    <row r="29" ht="26.1" customHeight="1" spans="1:4">
      <c r="A29" s="8"/>
      <c r="B29" s="22"/>
      <c r="C29" s="8" t="s">
        <v>69</v>
      </c>
      <c r="D29" s="22"/>
    </row>
    <row r="30" ht="26.1" customHeight="1" spans="1:4">
      <c r="A30" s="8"/>
      <c r="B30" s="22"/>
      <c r="C30" s="8" t="s">
        <v>70</v>
      </c>
      <c r="D30" s="22"/>
    </row>
    <row r="31" ht="26.1" customHeight="1" spans="1:4">
      <c r="A31" s="8"/>
      <c r="B31" s="22"/>
      <c r="C31" s="8" t="s">
        <v>71</v>
      </c>
      <c r="D31" s="22"/>
    </row>
    <row r="32" ht="26.1" customHeight="1" spans="1:4">
      <c r="A32" s="8"/>
      <c r="B32" s="22"/>
      <c r="C32" s="8" t="s">
        <v>72</v>
      </c>
      <c r="D32" s="22"/>
    </row>
    <row r="33" ht="26.1" customHeight="1" spans="1:4">
      <c r="A33" s="8"/>
      <c r="B33" s="22"/>
      <c r="C33" s="8" t="s">
        <v>73</v>
      </c>
      <c r="D33" s="22"/>
    </row>
    <row r="34" ht="26.1" customHeight="1" spans="1:4">
      <c r="A34" s="8"/>
      <c r="B34" s="22"/>
      <c r="C34" s="8" t="s">
        <v>74</v>
      </c>
      <c r="D34" s="22"/>
    </row>
    <row r="35" ht="26.1" customHeight="1" spans="1:4">
      <c r="A35" s="8"/>
      <c r="B35" s="22"/>
      <c r="C35" s="8" t="s">
        <v>75</v>
      </c>
      <c r="D35" s="22"/>
    </row>
    <row r="36" ht="26.1" customHeight="1" spans="1:4">
      <c r="A36" s="8"/>
      <c r="B36" s="7"/>
      <c r="C36" s="8"/>
      <c r="D36" s="7"/>
    </row>
    <row r="37" ht="26.1" customHeight="1" spans="1:4">
      <c r="A37" s="8"/>
      <c r="B37" s="7"/>
      <c r="C37" s="8"/>
      <c r="D37" s="7"/>
    </row>
    <row r="38" ht="26.1" customHeight="1" spans="1:4">
      <c r="A38" s="8"/>
      <c r="B38" s="7"/>
      <c r="C38" s="8"/>
      <c r="D38" s="7"/>
    </row>
    <row r="39" ht="26.1" customHeight="1" spans="1:4">
      <c r="A39" s="10" t="s">
        <v>76</v>
      </c>
      <c r="B39" s="6">
        <f>B6</f>
        <v>267.049656</v>
      </c>
      <c r="C39" s="10" t="s">
        <v>77</v>
      </c>
      <c r="D39" s="6">
        <f>D13+D15+D17+D25</f>
        <v>3141.742656</v>
      </c>
    </row>
    <row r="40" ht="26.1" customHeight="1" spans="1:4">
      <c r="A40" s="10" t="s">
        <v>78</v>
      </c>
      <c r="B40" s="6">
        <v>2874.69</v>
      </c>
      <c r="C40" s="10" t="s">
        <v>79</v>
      </c>
      <c r="D40" s="6"/>
    </row>
    <row r="41" ht="26.1" customHeight="1" spans="1:4">
      <c r="A41" s="8"/>
      <c r="B41" s="7"/>
      <c r="C41" s="8"/>
      <c r="D41" s="7"/>
    </row>
    <row r="42" ht="26.1" customHeight="1" spans="1:4">
      <c r="A42" s="10" t="s">
        <v>80</v>
      </c>
      <c r="B42" s="6">
        <f>B39+B40</f>
        <v>3141.739656</v>
      </c>
      <c r="C42" s="10" t="s">
        <v>81</v>
      </c>
      <c r="D42" s="6">
        <f>D39</f>
        <v>3141.742656</v>
      </c>
    </row>
    <row r="43" ht="16.35" customHeight="1"/>
    <row r="44" ht="16.35" customHeight="1" spans="1:4">
      <c r="A44" s="1"/>
      <c r="B44" s="16"/>
      <c r="C44" s="1"/>
      <c r="D44" s="16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scale="7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5"/>
  <sheetViews>
    <sheetView workbookViewId="0">
      <selection activeCell="C14" sqref="C14"/>
    </sheetView>
  </sheetViews>
  <sheetFormatPr defaultColWidth="10" defaultRowHeight="14.25" outlineLevelCol="1"/>
  <cols>
    <col min="1" max="1" width="53.5" customWidth="1"/>
    <col min="2" max="2" width="32" customWidth="1"/>
    <col min="3" max="3" width="9.75" customWidth="1"/>
  </cols>
  <sheetData>
    <row r="1" ht="16.35" customHeight="1" spans="1:2">
      <c r="A1" s="1"/>
      <c r="B1" s="1"/>
    </row>
    <row r="2" ht="26.1" customHeight="1" spans="1:2">
      <c r="A2" s="2" t="s">
        <v>82</v>
      </c>
      <c r="B2" s="2"/>
    </row>
    <row r="3" ht="26.1" customHeight="1" spans="1:2">
      <c r="A3" s="20"/>
      <c r="B3" s="3" t="s">
        <v>32</v>
      </c>
    </row>
    <row r="4" ht="26.1" customHeight="1" spans="1:2">
      <c r="A4" s="5" t="s">
        <v>35</v>
      </c>
      <c r="B4" s="5" t="s">
        <v>36</v>
      </c>
    </row>
    <row r="5" ht="26.1" customHeight="1" spans="1:2">
      <c r="A5" s="8" t="s">
        <v>83</v>
      </c>
      <c r="B5" s="7">
        <f>B6</f>
        <v>267.049656</v>
      </c>
    </row>
    <row r="6" ht="26.1" customHeight="1" spans="1:2">
      <c r="A6" s="8" t="s">
        <v>84</v>
      </c>
      <c r="B6" s="7">
        <f>B8</f>
        <v>267.049656</v>
      </c>
    </row>
    <row r="7" ht="26.1" customHeight="1" spans="1:2">
      <c r="A7" s="8" t="s">
        <v>85</v>
      </c>
      <c r="B7" s="7"/>
    </row>
    <row r="8" ht="26.1" customHeight="1" spans="1:2">
      <c r="A8" s="8" t="s">
        <v>86</v>
      </c>
      <c r="B8" s="7">
        <f>235.049656+32</f>
        <v>267.049656</v>
      </c>
    </row>
    <row r="9" ht="26.1" customHeight="1" spans="1:2">
      <c r="A9" s="8" t="s">
        <v>87</v>
      </c>
      <c r="B9" s="7">
        <v>2874.693</v>
      </c>
    </row>
    <row r="10" ht="26.1" customHeight="1" spans="1:2">
      <c r="A10" s="18" t="s">
        <v>88</v>
      </c>
      <c r="B10" s="7">
        <v>2874.693</v>
      </c>
    </row>
    <row r="11" ht="26.1" customHeight="1" spans="1:2">
      <c r="A11" s="18" t="s">
        <v>89</v>
      </c>
      <c r="B11" s="7"/>
    </row>
    <row r="12" ht="26.1" customHeight="1" spans="1:2">
      <c r="A12" s="18" t="s">
        <v>90</v>
      </c>
      <c r="B12" s="7"/>
    </row>
    <row r="13" ht="26.1" customHeight="1" spans="1:2">
      <c r="A13" s="18" t="s">
        <v>91</v>
      </c>
      <c r="B13" s="7">
        <f>B5+B9</f>
        <v>3141.742656</v>
      </c>
    </row>
    <row r="14" ht="14.65" customHeight="1"/>
    <row r="15" ht="26.1" customHeight="1" spans="1:2">
      <c r="A15" s="1"/>
      <c r="B15" s="1"/>
    </row>
  </sheetData>
  <mergeCells count="2">
    <mergeCell ref="A2:B2"/>
    <mergeCell ref="A15:B15"/>
  </mergeCells>
  <pageMargins left="0.75" right="0.75" top="0.268999993801117" bottom="0.268999993801117" header="0" footer="0"/>
  <pageSetup paperSize="9" scale="98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workbookViewId="0">
      <selection activeCell="B6" sqref="B6:C6"/>
    </sheetView>
  </sheetViews>
  <sheetFormatPr defaultColWidth="10" defaultRowHeight="14.25" outlineLevelCol="4"/>
  <cols>
    <col min="1" max="1" width="28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92</v>
      </c>
      <c r="B2" s="2"/>
      <c r="C2" s="2"/>
      <c r="D2" s="2"/>
      <c r="E2" s="2"/>
    </row>
    <row r="3" ht="26.1" customHeight="1" spans="1:5">
      <c r="A3" s="20"/>
      <c r="B3" s="20"/>
      <c r="C3" s="20"/>
      <c r="D3" s="20"/>
      <c r="E3" s="1" t="s">
        <v>32</v>
      </c>
    </row>
    <row r="4" ht="26.1" customHeight="1" spans="1:5">
      <c r="A4" s="4" t="s">
        <v>93</v>
      </c>
      <c r="B4" s="4" t="s">
        <v>94</v>
      </c>
      <c r="C4" s="4" t="s">
        <v>95</v>
      </c>
      <c r="D4" s="4" t="s">
        <v>96</v>
      </c>
      <c r="E4" s="4" t="s">
        <v>97</v>
      </c>
    </row>
    <row r="5" ht="26.1" customHeight="1" spans="1:5">
      <c r="A5" s="10" t="s">
        <v>98</v>
      </c>
      <c r="B5" s="6">
        <f>B15+B6+B20+B11+B18</f>
        <v>3141.742656</v>
      </c>
      <c r="C5" s="6">
        <f>C6+C11+C15+C18+C20</f>
        <v>235.049656</v>
      </c>
      <c r="D5" s="6">
        <f>D15+D20</f>
        <v>32</v>
      </c>
      <c r="E5" s="6">
        <f>E18+E20</f>
        <v>2874.693</v>
      </c>
    </row>
    <row r="6" ht="26.1" customHeight="1" spans="1:5">
      <c r="A6" s="10" t="s">
        <v>99</v>
      </c>
      <c r="B6" s="24">
        <v>15.349924</v>
      </c>
      <c r="C6" s="25">
        <v>15.349924</v>
      </c>
      <c r="D6" s="25"/>
      <c r="E6" s="25"/>
    </row>
    <row r="7" ht="26.1" customHeight="1" spans="1:5">
      <c r="A7" s="10" t="s">
        <v>100</v>
      </c>
      <c r="B7" s="25">
        <v>15.16792</v>
      </c>
      <c r="C7" s="25">
        <v>15.16792</v>
      </c>
      <c r="D7" s="25"/>
      <c r="E7" s="25"/>
    </row>
    <row r="8" ht="26.1" customHeight="1" spans="1:5">
      <c r="A8" s="8" t="s">
        <v>101</v>
      </c>
      <c r="B8" s="9">
        <v>15.16792</v>
      </c>
      <c r="C8" s="9">
        <v>15.16792</v>
      </c>
      <c r="D8" s="9"/>
      <c r="E8" s="9"/>
    </row>
    <row r="9" ht="26.1" customHeight="1" spans="1:5">
      <c r="A9" s="10" t="s">
        <v>102</v>
      </c>
      <c r="B9" s="25">
        <v>0.182004</v>
      </c>
      <c r="C9" s="25">
        <v>0.182004</v>
      </c>
      <c r="D9" s="25"/>
      <c r="E9" s="25"/>
    </row>
    <row r="10" ht="26.1" customHeight="1" spans="1:5">
      <c r="A10" s="8" t="s">
        <v>102</v>
      </c>
      <c r="B10" s="9">
        <v>0.182004</v>
      </c>
      <c r="C10" s="9">
        <v>0.182004</v>
      </c>
      <c r="D10" s="9"/>
      <c r="E10" s="9"/>
    </row>
    <row r="11" ht="26.1" customHeight="1" spans="1:5">
      <c r="A11" s="10" t="s">
        <v>103</v>
      </c>
      <c r="B11" s="26">
        <v>10.904483</v>
      </c>
      <c r="C11" s="27">
        <v>10.904483</v>
      </c>
      <c r="D11" s="6"/>
      <c r="E11" s="6"/>
    </row>
    <row r="12" ht="26.1" customHeight="1" spans="1:5">
      <c r="A12" s="10" t="s">
        <v>104</v>
      </c>
      <c r="B12" s="27">
        <v>10.904483</v>
      </c>
      <c r="C12" s="27">
        <v>10.904483</v>
      </c>
      <c r="D12" s="6"/>
      <c r="E12" s="6"/>
    </row>
    <row r="13" ht="26.1" customHeight="1" spans="1:5">
      <c r="A13" s="8" t="s">
        <v>105</v>
      </c>
      <c r="B13" s="28">
        <v>9.084551</v>
      </c>
      <c r="C13" s="28">
        <v>9.084551</v>
      </c>
      <c r="D13" s="7"/>
      <c r="E13" s="7"/>
    </row>
    <row r="14" ht="26.1" customHeight="1" spans="1:5">
      <c r="A14" s="8" t="s">
        <v>106</v>
      </c>
      <c r="B14" s="28">
        <v>1.819932</v>
      </c>
      <c r="C14" s="28">
        <v>1.819932</v>
      </c>
      <c r="D14" s="7"/>
      <c r="E14" s="7"/>
    </row>
    <row r="15" ht="26.1" customHeight="1" spans="1:5">
      <c r="A15" s="10" t="s">
        <v>107</v>
      </c>
      <c r="B15" s="24">
        <v>198.872577</v>
      </c>
      <c r="C15" s="25">
        <v>196.872577</v>
      </c>
      <c r="D15" s="25">
        <v>2</v>
      </c>
      <c r="E15" s="25"/>
    </row>
    <row r="16" ht="26.1" customHeight="1" spans="1:5">
      <c r="A16" s="10" t="s">
        <v>108</v>
      </c>
      <c r="B16" s="25">
        <v>198.872577</v>
      </c>
      <c r="C16" s="25">
        <v>196.872577</v>
      </c>
      <c r="D16" s="25">
        <v>2</v>
      </c>
      <c r="E16" s="25"/>
    </row>
    <row r="17" ht="26.1" customHeight="1" spans="1:5">
      <c r="A17" s="8" t="s">
        <v>109</v>
      </c>
      <c r="B17" s="9">
        <v>198.872577</v>
      </c>
      <c r="C17" s="9">
        <v>196.872577</v>
      </c>
      <c r="D17" s="9">
        <v>2</v>
      </c>
      <c r="E17" s="9"/>
    </row>
    <row r="18" ht="26.1" customHeight="1" spans="1:5">
      <c r="A18" s="29" t="s">
        <v>110</v>
      </c>
      <c r="B18" s="24">
        <v>108</v>
      </c>
      <c r="C18" s="25"/>
      <c r="D18" s="30"/>
      <c r="E18" s="25">
        <v>108</v>
      </c>
    </row>
    <row r="19" ht="26.1" customHeight="1" spans="1:5">
      <c r="A19" s="31" t="s">
        <v>111</v>
      </c>
      <c r="B19" s="9">
        <v>108</v>
      </c>
      <c r="C19" s="25"/>
      <c r="D19" s="30"/>
      <c r="E19" s="9">
        <v>108</v>
      </c>
    </row>
    <row r="20" ht="26.1" customHeight="1" spans="1:5">
      <c r="A20" s="10" t="s">
        <v>112</v>
      </c>
      <c r="B20" s="24">
        <f>11.922672+2796.693</f>
        <v>2808.615672</v>
      </c>
      <c r="C20" s="25">
        <v>11.922672</v>
      </c>
      <c r="D20" s="25">
        <v>30</v>
      </c>
      <c r="E20" s="25">
        <v>2766.693</v>
      </c>
    </row>
    <row r="21" ht="26.1" customHeight="1" spans="1:5">
      <c r="A21" s="10" t="s">
        <v>113</v>
      </c>
      <c r="B21" s="25">
        <v>11.922672</v>
      </c>
      <c r="C21" s="25">
        <v>11.922672</v>
      </c>
      <c r="D21" s="25"/>
      <c r="E21" s="25"/>
    </row>
    <row r="22" ht="26.1" customHeight="1" spans="1:5">
      <c r="A22" s="8" t="s">
        <v>114</v>
      </c>
      <c r="B22" s="9">
        <v>11.922672</v>
      </c>
      <c r="C22" s="9">
        <v>11.922672</v>
      </c>
      <c r="D22" s="9"/>
      <c r="E22" s="9"/>
    </row>
    <row r="23" ht="26.1" customHeight="1" spans="1:5">
      <c r="A23" s="10" t="s">
        <v>115</v>
      </c>
      <c r="B23" s="32">
        <v>2796.693</v>
      </c>
      <c r="C23" s="25"/>
      <c r="D23" s="25">
        <v>30</v>
      </c>
      <c r="E23" s="25">
        <f>E24+E25+E26</f>
        <v>2766.693</v>
      </c>
    </row>
    <row r="24" ht="26.1" customHeight="1" spans="1:5">
      <c r="A24" s="8" t="s">
        <v>116</v>
      </c>
      <c r="B24" s="9">
        <v>2281.1</v>
      </c>
      <c r="C24" s="9"/>
      <c r="D24" s="9"/>
      <c r="E24" s="9">
        <f>746.1+1535</f>
        <v>2281.1</v>
      </c>
    </row>
    <row r="25" ht="26.1" customHeight="1" spans="1:5">
      <c r="A25" s="8" t="s">
        <v>117</v>
      </c>
      <c r="B25" s="9">
        <v>395.593</v>
      </c>
      <c r="C25" s="9"/>
      <c r="D25" s="9">
        <v>30</v>
      </c>
      <c r="E25" s="9">
        <v>365.593</v>
      </c>
    </row>
    <row r="26" ht="26.1" customHeight="1" spans="1:5">
      <c r="A26" s="31" t="s">
        <v>118</v>
      </c>
      <c r="B26" s="9">
        <v>120</v>
      </c>
      <c r="C26" s="9"/>
      <c r="D26" s="9"/>
      <c r="E26" s="9">
        <v>120</v>
      </c>
    </row>
    <row r="27" ht="19.5" customHeight="1"/>
    <row r="28" ht="19.5" customHeight="1" spans="1:5">
      <c r="A28" s="1"/>
      <c r="B28" s="1"/>
      <c r="C28" s="1"/>
      <c r="D28" s="1"/>
      <c r="E28" s="1"/>
    </row>
  </sheetData>
  <mergeCells count="2">
    <mergeCell ref="A2:E2"/>
    <mergeCell ref="A28:E28"/>
  </mergeCells>
  <pageMargins left="0.75" right="0.75" top="0.270000010728836" bottom="0.270000010728836" header="0" footer="0"/>
  <pageSetup paperSize="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topLeftCell="A13" workbookViewId="0">
      <selection activeCell="D18" sqref="D18"/>
    </sheetView>
  </sheetViews>
  <sheetFormatPr defaultColWidth="10" defaultRowHeight="14.25" outlineLevelCol="6"/>
  <cols>
    <col min="1" max="1" width="24.625" customWidth="1"/>
    <col min="2" max="2" width="16.75" customWidth="1"/>
    <col min="3" max="3" width="24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119</v>
      </c>
      <c r="B2" s="2"/>
      <c r="C2" s="2"/>
      <c r="D2" s="2"/>
      <c r="E2" s="1"/>
      <c r="F2" s="1"/>
      <c r="G2" s="1"/>
    </row>
    <row r="3" ht="26.1" customHeight="1" spans="1:7">
      <c r="A3" s="20"/>
      <c r="B3" s="20"/>
      <c r="C3" s="3" t="s">
        <v>32</v>
      </c>
      <c r="D3" s="3"/>
      <c r="E3" s="20"/>
      <c r="F3" s="20"/>
      <c r="G3" s="20"/>
    </row>
    <row r="4" ht="26.1" customHeight="1" spans="1:7">
      <c r="A4" s="5" t="s">
        <v>33</v>
      </c>
      <c r="B4" s="5"/>
      <c r="C4" s="5" t="s">
        <v>34</v>
      </c>
      <c r="D4" s="5"/>
      <c r="E4" s="20"/>
      <c r="F4" s="20"/>
      <c r="G4" s="20"/>
    </row>
    <row r="5" ht="26.1" customHeight="1" spans="1:7">
      <c r="A5" s="5" t="s">
        <v>35</v>
      </c>
      <c r="B5" s="5" t="s">
        <v>36</v>
      </c>
      <c r="C5" s="5" t="s">
        <v>35</v>
      </c>
      <c r="D5" s="5" t="s">
        <v>98</v>
      </c>
      <c r="E5" s="20"/>
      <c r="F5" s="20"/>
      <c r="G5" s="20"/>
    </row>
    <row r="6" ht="26.1" customHeight="1" spans="1:7">
      <c r="A6" s="8" t="s">
        <v>120</v>
      </c>
      <c r="B6" s="7">
        <f>B7</f>
        <v>267.049656</v>
      </c>
      <c r="C6" s="8" t="s">
        <v>121</v>
      </c>
      <c r="D6" s="7">
        <f>235.049656+32</f>
        <v>267.049656</v>
      </c>
      <c r="E6" s="20"/>
      <c r="F6" s="20"/>
      <c r="G6" s="20"/>
    </row>
    <row r="7" ht="26.1" customHeight="1" spans="1:7">
      <c r="A7" s="8" t="s">
        <v>122</v>
      </c>
      <c r="B7" s="22">
        <f>235.049656+32</f>
        <v>267.049656</v>
      </c>
      <c r="C7" s="8" t="s">
        <v>123</v>
      </c>
      <c r="D7" s="22"/>
      <c r="E7" s="20"/>
      <c r="F7" s="20"/>
      <c r="G7" s="20"/>
    </row>
    <row r="8" ht="26.1" customHeight="1" spans="1:7">
      <c r="A8" s="8" t="s">
        <v>124</v>
      </c>
      <c r="B8" s="22"/>
      <c r="C8" s="8" t="s">
        <v>125</v>
      </c>
      <c r="D8" s="22"/>
      <c r="E8" s="20"/>
      <c r="F8" s="20"/>
      <c r="G8" s="20"/>
    </row>
    <row r="9" ht="26.1" customHeight="1" spans="1:7">
      <c r="A9" s="8" t="s">
        <v>126</v>
      </c>
      <c r="B9" s="22"/>
      <c r="C9" s="8" t="s">
        <v>127</v>
      </c>
      <c r="D9" s="22"/>
      <c r="E9" s="20"/>
      <c r="F9" s="20"/>
      <c r="G9" s="20"/>
    </row>
    <row r="10" ht="26.1" customHeight="1" spans="1:7">
      <c r="A10" s="8"/>
      <c r="B10" s="22"/>
      <c r="C10" s="8" t="s">
        <v>128</v>
      </c>
      <c r="D10" s="22"/>
      <c r="E10" s="20"/>
      <c r="F10" s="20"/>
      <c r="G10" s="20"/>
    </row>
    <row r="11" ht="26.1" customHeight="1" spans="1:7">
      <c r="A11" s="8"/>
      <c r="B11" s="22"/>
      <c r="C11" s="8" t="s">
        <v>129</v>
      </c>
      <c r="D11" s="22"/>
      <c r="E11" s="20"/>
      <c r="F11" s="20"/>
      <c r="G11" s="20"/>
    </row>
    <row r="12" ht="26.1" customHeight="1" spans="1:7">
      <c r="A12" s="8"/>
      <c r="B12" s="22"/>
      <c r="C12" s="8" t="s">
        <v>130</v>
      </c>
      <c r="D12" s="22"/>
      <c r="E12" s="20"/>
      <c r="F12" s="20"/>
      <c r="G12" s="20"/>
    </row>
    <row r="13" ht="26.1" customHeight="1" spans="1:7">
      <c r="A13" s="8"/>
      <c r="B13" s="22"/>
      <c r="C13" s="8" t="s">
        <v>131</v>
      </c>
      <c r="D13" s="22"/>
      <c r="E13" s="20"/>
      <c r="F13" s="20"/>
      <c r="G13" s="20"/>
    </row>
    <row r="14" ht="26.1" customHeight="1" spans="1:7">
      <c r="A14" s="8"/>
      <c r="B14" s="22"/>
      <c r="C14" s="8" t="s">
        <v>132</v>
      </c>
      <c r="D14" s="22">
        <v>15.349924</v>
      </c>
      <c r="E14" s="20"/>
      <c r="F14" s="20"/>
      <c r="G14" s="20"/>
    </row>
    <row r="15" ht="26.1" customHeight="1" spans="1:7">
      <c r="A15" s="8"/>
      <c r="B15" s="22"/>
      <c r="C15" s="8" t="s">
        <v>133</v>
      </c>
      <c r="D15" s="22"/>
      <c r="E15" s="20"/>
      <c r="F15" s="20"/>
      <c r="G15" s="20"/>
    </row>
    <row r="16" ht="26.1" customHeight="1" spans="1:7">
      <c r="A16" s="8"/>
      <c r="B16" s="22"/>
      <c r="C16" s="8" t="s">
        <v>134</v>
      </c>
      <c r="D16" s="22">
        <v>10.904483</v>
      </c>
      <c r="E16" s="20"/>
      <c r="F16" s="20"/>
      <c r="G16" s="20"/>
    </row>
    <row r="17" ht="26.1" customHeight="1" spans="1:7">
      <c r="A17" s="8"/>
      <c r="B17" s="22"/>
      <c r="C17" s="8" t="s">
        <v>135</v>
      </c>
      <c r="D17" s="22"/>
      <c r="E17" s="20"/>
      <c r="F17" s="20"/>
      <c r="G17" s="20"/>
    </row>
    <row r="18" ht="26.1" customHeight="1" spans="1:7">
      <c r="A18" s="8"/>
      <c r="B18" s="22"/>
      <c r="C18" s="8" t="s">
        <v>136</v>
      </c>
      <c r="D18" s="22">
        <f>196.872577+2</f>
        <v>198.872577</v>
      </c>
      <c r="E18" s="20"/>
      <c r="F18" s="20"/>
      <c r="G18" s="20"/>
    </row>
    <row r="19" ht="26.1" customHeight="1" spans="1:7">
      <c r="A19" s="8"/>
      <c r="B19" s="22"/>
      <c r="C19" s="8" t="s">
        <v>137</v>
      </c>
      <c r="D19" s="22"/>
      <c r="E19" s="20"/>
      <c r="F19" s="20"/>
      <c r="G19" s="20"/>
    </row>
    <row r="20" ht="26.1" customHeight="1" spans="1:7">
      <c r="A20" s="8"/>
      <c r="B20" s="22"/>
      <c r="C20" s="8" t="s">
        <v>138</v>
      </c>
      <c r="D20" s="22"/>
      <c r="E20" s="20"/>
      <c r="F20" s="20"/>
      <c r="G20" s="20"/>
    </row>
    <row r="21" ht="26.1" customHeight="1" spans="1:7">
      <c r="A21" s="8"/>
      <c r="B21" s="22"/>
      <c r="C21" s="8" t="s">
        <v>139</v>
      </c>
      <c r="D21" s="22"/>
      <c r="E21" s="20"/>
      <c r="F21" s="20"/>
      <c r="G21" s="20"/>
    </row>
    <row r="22" ht="26.1" customHeight="1" spans="1:7">
      <c r="A22" s="8"/>
      <c r="B22" s="22"/>
      <c r="C22" s="8" t="s">
        <v>140</v>
      </c>
      <c r="D22" s="22"/>
      <c r="E22" s="20"/>
      <c r="F22" s="20"/>
      <c r="G22" s="20"/>
    </row>
    <row r="23" ht="26.1" customHeight="1" spans="1:7">
      <c r="A23" s="8"/>
      <c r="B23" s="22"/>
      <c r="C23" s="8" t="s">
        <v>141</v>
      </c>
      <c r="D23" s="22"/>
      <c r="E23" s="20"/>
      <c r="F23" s="20"/>
      <c r="G23" s="20"/>
    </row>
    <row r="24" ht="24" customHeight="1" spans="1:7">
      <c r="A24" s="8"/>
      <c r="B24" s="22"/>
      <c r="C24" s="8" t="s">
        <v>142</v>
      </c>
      <c r="D24" s="22"/>
      <c r="E24" s="20"/>
      <c r="F24" s="20"/>
      <c r="G24" s="20"/>
    </row>
    <row r="25" ht="27" customHeight="1" spans="1:7">
      <c r="A25" s="8"/>
      <c r="B25" s="22"/>
      <c r="C25" s="8" t="s">
        <v>143</v>
      </c>
      <c r="D25" s="22"/>
      <c r="E25" s="20"/>
      <c r="F25" s="20"/>
      <c r="G25" s="20"/>
    </row>
    <row r="26" ht="26.1" customHeight="1" spans="1:7">
      <c r="A26" s="8"/>
      <c r="B26" s="22"/>
      <c r="C26" s="8" t="s">
        <v>144</v>
      </c>
      <c r="D26" s="22">
        <f>11.922672+30</f>
        <v>41.922672</v>
      </c>
      <c r="E26" s="20"/>
      <c r="F26" s="20"/>
      <c r="G26" s="20"/>
    </row>
    <row r="27" ht="26.1" customHeight="1" spans="1:7">
      <c r="A27" s="8"/>
      <c r="B27" s="22"/>
      <c r="C27" s="8" t="s">
        <v>145</v>
      </c>
      <c r="D27" s="22"/>
      <c r="E27" s="20"/>
      <c r="F27" s="20"/>
      <c r="G27" s="20"/>
    </row>
    <row r="28" ht="26.1" customHeight="1" spans="1:7">
      <c r="A28" s="8"/>
      <c r="B28" s="22"/>
      <c r="C28" s="8" t="s">
        <v>146</v>
      </c>
      <c r="D28" s="22"/>
      <c r="E28" s="20"/>
      <c r="F28" s="20"/>
      <c r="G28" s="20"/>
    </row>
    <row r="29" ht="26.1" customHeight="1" spans="1:7">
      <c r="A29" s="8"/>
      <c r="B29" s="22"/>
      <c r="C29" s="8" t="s">
        <v>147</v>
      </c>
      <c r="D29" s="22"/>
      <c r="E29" s="20"/>
      <c r="F29" s="20"/>
      <c r="G29" s="20"/>
    </row>
    <row r="30" ht="26.1" customHeight="1" spans="1:7">
      <c r="A30" s="8"/>
      <c r="B30" s="22"/>
      <c r="C30" s="8" t="s">
        <v>148</v>
      </c>
      <c r="D30" s="22"/>
      <c r="E30" s="20"/>
      <c r="F30" s="20"/>
      <c r="G30" s="20"/>
    </row>
    <row r="31" ht="26.1" customHeight="1" spans="1:7">
      <c r="A31" s="8"/>
      <c r="B31" s="22"/>
      <c r="C31" s="8" t="s">
        <v>149</v>
      </c>
      <c r="D31" s="22"/>
      <c r="E31" s="20"/>
      <c r="F31" s="20"/>
      <c r="G31" s="20"/>
    </row>
    <row r="32" ht="26.1" customHeight="1" spans="1:7">
      <c r="A32" s="8"/>
      <c r="B32" s="22"/>
      <c r="C32" s="8" t="s">
        <v>150</v>
      </c>
      <c r="D32" s="22"/>
      <c r="E32" s="20"/>
      <c r="F32" s="20"/>
      <c r="G32" s="20"/>
    </row>
    <row r="33" ht="26.1" customHeight="1" spans="1:7">
      <c r="A33" s="8"/>
      <c r="B33" s="22"/>
      <c r="C33" s="8" t="s">
        <v>151</v>
      </c>
      <c r="D33" s="22"/>
      <c r="E33" s="20"/>
      <c r="F33" s="20"/>
      <c r="G33" s="20"/>
    </row>
    <row r="34" ht="26.1" customHeight="1" spans="1:7">
      <c r="A34" s="8"/>
      <c r="B34" s="22"/>
      <c r="C34" s="8" t="s">
        <v>152</v>
      </c>
      <c r="D34" s="22"/>
      <c r="E34" s="20"/>
      <c r="F34" s="20"/>
      <c r="G34" s="20"/>
    </row>
    <row r="35" ht="26.1" customHeight="1" spans="1:7">
      <c r="A35" s="5" t="s">
        <v>153</v>
      </c>
      <c r="B35" s="6">
        <f>B6</f>
        <v>267.049656</v>
      </c>
      <c r="C35" s="5" t="s">
        <v>154</v>
      </c>
      <c r="D35" s="6">
        <f>D14+D16+D18+D26</f>
        <v>267.049656</v>
      </c>
      <c r="E35" s="23"/>
      <c r="F35" s="20"/>
      <c r="G35" s="20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L6" sqref="L6"/>
    </sheetView>
  </sheetViews>
  <sheetFormatPr defaultColWidth="10" defaultRowHeight="14.25"/>
  <cols>
    <col min="1" max="1" width="22.62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5" customWidth="1"/>
    <col min="7" max="7" width="7.625" customWidth="1"/>
    <col min="8" max="8" width="8" customWidth="1"/>
    <col min="9" max="9" width="5.375" customWidth="1"/>
    <col min="10" max="10" width="8.25" customWidth="1"/>
    <col min="11" max="11" width="7.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155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20"/>
      <c r="B3" s="20"/>
      <c r="C3" s="20"/>
      <c r="D3" s="20"/>
      <c r="E3" s="20"/>
      <c r="F3" s="20"/>
      <c r="G3" s="20"/>
      <c r="H3" s="20"/>
      <c r="I3" s="20"/>
      <c r="J3" s="3" t="s">
        <v>32</v>
      </c>
      <c r="K3" s="3"/>
    </row>
    <row r="4" ht="26.1" customHeight="1" spans="1:11">
      <c r="A4" s="4" t="s">
        <v>156</v>
      </c>
      <c r="B4" s="4" t="s">
        <v>98</v>
      </c>
      <c r="C4" s="4" t="s">
        <v>157</v>
      </c>
      <c r="D4" s="4"/>
      <c r="E4" s="4"/>
      <c r="F4" s="4" t="s">
        <v>158</v>
      </c>
      <c r="G4" s="4"/>
      <c r="H4" s="4"/>
      <c r="I4" s="4" t="s">
        <v>159</v>
      </c>
      <c r="J4" s="4"/>
      <c r="K4" s="4"/>
    </row>
    <row r="5" ht="26.1" customHeight="1" spans="1:11">
      <c r="A5" s="4"/>
      <c r="B5" s="4"/>
      <c r="C5" s="4" t="s">
        <v>98</v>
      </c>
      <c r="D5" s="4" t="s">
        <v>95</v>
      </c>
      <c r="E5" s="4" t="s">
        <v>96</v>
      </c>
      <c r="F5" s="4" t="s">
        <v>98</v>
      </c>
      <c r="G5" s="4" t="s">
        <v>95</v>
      </c>
      <c r="H5" s="4" t="s">
        <v>96</v>
      </c>
      <c r="I5" s="4" t="s">
        <v>98</v>
      </c>
      <c r="J5" s="4" t="s">
        <v>95</v>
      </c>
      <c r="K5" s="4" t="s">
        <v>96</v>
      </c>
    </row>
    <row r="6" ht="26.1" customHeight="1" spans="1:11">
      <c r="A6" s="8" t="s">
        <v>98</v>
      </c>
      <c r="B6" s="9">
        <f t="shared" ref="B6:B8" si="0">C6</f>
        <v>267.049656</v>
      </c>
      <c r="C6" s="9">
        <f t="shared" ref="C6:C8" si="1">235.049656+E6</f>
        <v>267.049656</v>
      </c>
      <c r="D6" s="9">
        <v>235.049656</v>
      </c>
      <c r="E6" s="9">
        <v>32</v>
      </c>
      <c r="F6" s="9"/>
      <c r="G6" s="9"/>
      <c r="H6" s="9"/>
      <c r="I6" s="9"/>
      <c r="J6" s="9"/>
      <c r="K6" s="9"/>
    </row>
    <row r="7" ht="26.1" customHeight="1" spans="1:11">
      <c r="A7" s="18" t="s">
        <v>160</v>
      </c>
      <c r="B7" s="9">
        <f t="shared" si="0"/>
        <v>267.049656</v>
      </c>
      <c r="C7" s="9">
        <f t="shared" si="1"/>
        <v>267.049656</v>
      </c>
      <c r="D7" s="21">
        <v>235.049656</v>
      </c>
      <c r="E7" s="21">
        <v>32</v>
      </c>
      <c r="F7" s="21"/>
      <c r="G7" s="21"/>
      <c r="H7" s="21"/>
      <c r="I7" s="21"/>
      <c r="J7" s="21"/>
      <c r="K7" s="21"/>
    </row>
    <row r="8" ht="26.1" customHeight="1" spans="1:11">
      <c r="A8" s="18" t="s">
        <v>161</v>
      </c>
      <c r="B8" s="9">
        <f t="shared" si="0"/>
        <v>267.049656</v>
      </c>
      <c r="C8" s="9">
        <f t="shared" si="1"/>
        <v>267.049656</v>
      </c>
      <c r="D8" s="21">
        <v>235.049656</v>
      </c>
      <c r="E8" s="21">
        <v>32</v>
      </c>
      <c r="F8" s="21"/>
      <c r="G8" s="21"/>
      <c r="H8" s="21"/>
      <c r="I8" s="21"/>
      <c r="J8" s="21"/>
      <c r="K8" s="21"/>
    </row>
    <row r="9" ht="16.35" customHeight="1"/>
    <row r="10" ht="16.35" customHeight="1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workbookViewId="0">
      <selection activeCell="C16" sqref="C16"/>
    </sheetView>
  </sheetViews>
  <sheetFormatPr defaultColWidth="10" defaultRowHeight="14.25" outlineLevelCol="4"/>
  <cols>
    <col min="1" max="1" width="13.375" customWidth="1"/>
    <col min="2" max="2" width="25.75" customWidth="1"/>
    <col min="3" max="3" width="13.5" customWidth="1"/>
    <col min="4" max="4" width="15.875" customWidth="1"/>
    <col min="5" max="5" width="13.375" customWidth="1"/>
  </cols>
  <sheetData>
    <row r="1" ht="16.35" customHeight="1" spans="1:5">
      <c r="A1" s="16"/>
    </row>
    <row r="2" ht="26.1" customHeight="1" spans="1:5">
      <c r="A2" s="2" t="s">
        <v>162</v>
      </c>
      <c r="B2" s="2"/>
      <c r="C2" s="2"/>
      <c r="D2" s="2"/>
      <c r="E2" s="2"/>
    </row>
    <row r="3" ht="24.95" customHeight="1" spans="1:5">
      <c r="A3" s="1"/>
      <c r="B3" s="1"/>
      <c r="C3" s="3" t="s">
        <v>32</v>
      </c>
      <c r="D3" s="3"/>
      <c r="E3" s="3"/>
    </row>
    <row r="4" ht="26.1" customHeight="1" spans="1:5">
      <c r="A4" s="5" t="s">
        <v>93</v>
      </c>
      <c r="B4" s="5"/>
      <c r="C4" s="5" t="s">
        <v>157</v>
      </c>
      <c r="D4" s="5"/>
      <c r="E4" s="5"/>
    </row>
    <row r="5" ht="26.1" customHeight="1" spans="1:5">
      <c r="A5" s="17" t="s">
        <v>163</v>
      </c>
      <c r="B5" s="17" t="s">
        <v>164</v>
      </c>
      <c r="C5" s="13" t="s">
        <v>98</v>
      </c>
      <c r="D5" s="17" t="s">
        <v>95</v>
      </c>
      <c r="E5" s="17" t="s">
        <v>96</v>
      </c>
    </row>
    <row r="6" ht="26.1" customHeight="1" spans="1:5">
      <c r="A6" s="14"/>
      <c r="B6" s="12" t="s">
        <v>98</v>
      </c>
      <c r="C6" s="13">
        <f>235.049656+32</f>
        <v>267.049656</v>
      </c>
      <c r="D6" s="13">
        <v>235.049656</v>
      </c>
      <c r="E6" s="13">
        <f>E16+E19</f>
        <v>32</v>
      </c>
    </row>
    <row r="7" ht="26.1" customHeight="1" spans="1:5">
      <c r="A7" s="11" t="s">
        <v>165</v>
      </c>
      <c r="B7" s="10" t="s">
        <v>99</v>
      </c>
      <c r="C7" s="6">
        <v>15.349924</v>
      </c>
      <c r="D7" s="6">
        <v>15.349924</v>
      </c>
      <c r="E7" s="6"/>
    </row>
    <row r="8" ht="26.1" customHeight="1" spans="1:5">
      <c r="A8" s="11" t="s">
        <v>166</v>
      </c>
      <c r="B8" s="10" t="s">
        <v>100</v>
      </c>
      <c r="C8" s="6">
        <v>15.16792</v>
      </c>
      <c r="D8" s="6">
        <v>15.16792</v>
      </c>
      <c r="E8" s="6"/>
    </row>
    <row r="9" ht="26.1" customHeight="1" spans="1:5">
      <c r="A9" s="18" t="s">
        <v>167</v>
      </c>
      <c r="B9" s="8" t="s">
        <v>101</v>
      </c>
      <c r="C9" s="7">
        <v>15.16792</v>
      </c>
      <c r="D9" s="7">
        <v>15.16792</v>
      </c>
      <c r="E9" s="7"/>
    </row>
    <row r="10" ht="26.1" customHeight="1" spans="1:5">
      <c r="A10" s="11" t="s">
        <v>168</v>
      </c>
      <c r="B10" s="10" t="s">
        <v>102</v>
      </c>
      <c r="C10" s="6">
        <v>0.182004</v>
      </c>
      <c r="D10" s="6">
        <v>0.182004</v>
      </c>
      <c r="E10" s="6"/>
    </row>
    <row r="11" ht="26.1" customHeight="1" spans="1:5">
      <c r="A11" s="18" t="s">
        <v>169</v>
      </c>
      <c r="B11" s="8" t="s">
        <v>102</v>
      </c>
      <c r="C11" s="7">
        <v>0.182004</v>
      </c>
      <c r="D11" s="7">
        <v>0.182004</v>
      </c>
      <c r="E11" s="7"/>
    </row>
    <row r="12" ht="26.1" customHeight="1" spans="1:5">
      <c r="A12" s="11" t="s">
        <v>170</v>
      </c>
      <c r="B12" s="10" t="s">
        <v>103</v>
      </c>
      <c r="C12" s="6">
        <v>10.904483</v>
      </c>
      <c r="D12" s="6">
        <v>10.904483</v>
      </c>
      <c r="E12" s="6"/>
    </row>
    <row r="13" ht="26.1" customHeight="1" spans="1:5">
      <c r="A13" s="11" t="s">
        <v>171</v>
      </c>
      <c r="B13" s="10" t="s">
        <v>104</v>
      </c>
      <c r="C13" s="6">
        <v>10.904483</v>
      </c>
      <c r="D13" s="6">
        <v>10.904483</v>
      </c>
      <c r="E13" s="6"/>
    </row>
    <row r="14" ht="26.1" customHeight="1" spans="1:5">
      <c r="A14" s="18" t="s">
        <v>172</v>
      </c>
      <c r="B14" s="8" t="s">
        <v>105</v>
      </c>
      <c r="C14" s="7">
        <v>9.084551</v>
      </c>
      <c r="D14" s="7">
        <v>9.084551</v>
      </c>
      <c r="E14" s="7"/>
    </row>
    <row r="15" ht="26.1" customHeight="1" spans="1:5">
      <c r="A15" s="18" t="s">
        <v>173</v>
      </c>
      <c r="B15" s="8" t="s">
        <v>106</v>
      </c>
      <c r="C15" s="7">
        <v>1.819932</v>
      </c>
      <c r="D15" s="7">
        <v>1.819932</v>
      </c>
      <c r="E15" s="7"/>
    </row>
    <row r="16" ht="26.1" customHeight="1" spans="1:5">
      <c r="A16" s="11" t="s">
        <v>174</v>
      </c>
      <c r="B16" s="10" t="s">
        <v>107</v>
      </c>
      <c r="C16" s="6">
        <f>196.872577+2</f>
        <v>198.872577</v>
      </c>
      <c r="D16" s="6">
        <v>196.872577</v>
      </c>
      <c r="E16" s="6">
        <v>2</v>
      </c>
    </row>
    <row r="17" ht="26.1" customHeight="1" spans="1:5">
      <c r="A17" s="11" t="s">
        <v>175</v>
      </c>
      <c r="B17" s="10" t="s">
        <v>108</v>
      </c>
      <c r="C17" s="6">
        <v>196.872577</v>
      </c>
      <c r="D17" s="6">
        <v>196.872577</v>
      </c>
      <c r="E17" s="6">
        <v>2</v>
      </c>
    </row>
    <row r="18" ht="26.1" customHeight="1" spans="1:5">
      <c r="A18" s="18" t="s">
        <v>176</v>
      </c>
      <c r="B18" s="8" t="s">
        <v>109</v>
      </c>
      <c r="C18" s="7">
        <v>196.872577</v>
      </c>
      <c r="D18" s="7">
        <v>196.872577</v>
      </c>
      <c r="E18" s="7">
        <v>2</v>
      </c>
    </row>
    <row r="19" ht="26.1" customHeight="1" spans="1:5">
      <c r="A19" s="11" t="s">
        <v>177</v>
      </c>
      <c r="B19" s="10" t="s">
        <v>112</v>
      </c>
      <c r="C19" s="6">
        <f>11.922672+30</f>
        <v>41.922672</v>
      </c>
      <c r="D19" s="6">
        <v>11.922672</v>
      </c>
      <c r="E19" s="6">
        <f>E23</f>
        <v>30</v>
      </c>
    </row>
    <row r="20" ht="26.1" customHeight="1" spans="1:5">
      <c r="A20" s="11" t="s">
        <v>178</v>
      </c>
      <c r="B20" s="10" t="s">
        <v>113</v>
      </c>
      <c r="C20" s="6">
        <v>11.922672</v>
      </c>
      <c r="D20" s="6">
        <v>11.922672</v>
      </c>
      <c r="E20" s="6"/>
    </row>
    <row r="21" ht="26.1" customHeight="1" spans="1:5">
      <c r="A21" s="18" t="s">
        <v>179</v>
      </c>
      <c r="B21" s="8" t="s">
        <v>114</v>
      </c>
      <c r="C21" s="7">
        <v>11.922672</v>
      </c>
      <c r="D21" s="7">
        <v>11.922672</v>
      </c>
      <c r="E21" s="7"/>
    </row>
    <row r="22" ht="26.1" customHeight="1" spans="1:5">
      <c r="A22" s="11">
        <v>22101</v>
      </c>
      <c r="B22" s="10" t="s">
        <v>115</v>
      </c>
      <c r="C22" s="6">
        <v>30</v>
      </c>
      <c r="D22" s="6"/>
      <c r="E22" s="6">
        <v>30</v>
      </c>
    </row>
    <row r="23" ht="26.1" customHeight="1" spans="1:5">
      <c r="A23" s="18">
        <v>2210111</v>
      </c>
      <c r="B23" s="8" t="s">
        <v>117</v>
      </c>
      <c r="C23" s="7">
        <v>30</v>
      </c>
      <c r="D23" s="19"/>
      <c r="E23" s="7">
        <v>30</v>
      </c>
    </row>
    <row r="24" ht="16.35" customHeight="1"/>
    <row r="25" ht="16.35" customHeight="1" spans="1:5">
      <c r="A25" s="1"/>
      <c r="B25" s="1"/>
      <c r="C25" s="1"/>
      <c r="D25" s="1"/>
      <c r="E25" s="1"/>
    </row>
  </sheetData>
  <mergeCells count="5">
    <mergeCell ref="A2:E2"/>
    <mergeCell ref="C3:E3"/>
    <mergeCell ref="A4:B4"/>
    <mergeCell ref="C4:E4"/>
    <mergeCell ref="A25:E25"/>
  </mergeCells>
  <pageMargins left="0.75" right="0.75" top="0.268999993801117" bottom="0.268999993801117" header="0" footer="0"/>
  <pageSetup paperSize="9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G5" sqref="G5"/>
    </sheetView>
  </sheetViews>
  <sheetFormatPr defaultColWidth="10" defaultRowHeight="14.25" outlineLevelCol="4"/>
  <cols>
    <col min="1" max="1" width="10.875" customWidth="1"/>
    <col min="2" max="2" width="24.625" customWidth="1"/>
    <col min="3" max="3" width="17.875" customWidth="1"/>
    <col min="4" max="4" width="15.75" customWidth="1"/>
    <col min="5" max="5" width="14.37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180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5" t="s">
        <v>181</v>
      </c>
      <c r="B4" s="5"/>
      <c r="C4" s="5" t="s">
        <v>182</v>
      </c>
      <c r="D4" s="5"/>
      <c r="E4" s="5"/>
    </row>
    <row r="5" ht="26.1" customHeight="1" spans="1:5">
      <c r="A5" s="5" t="s">
        <v>163</v>
      </c>
      <c r="B5" s="5" t="s">
        <v>164</v>
      </c>
      <c r="C5" s="5" t="s">
        <v>98</v>
      </c>
      <c r="D5" s="5" t="s">
        <v>183</v>
      </c>
      <c r="E5" s="5" t="s">
        <v>184</v>
      </c>
    </row>
    <row r="6" ht="26.1" customHeight="1" spans="1:5">
      <c r="A6" s="5"/>
      <c r="B6" s="11" t="s">
        <v>98</v>
      </c>
      <c r="C6" s="6">
        <v>235.049656</v>
      </c>
      <c r="D6" s="6">
        <v>219.18632</v>
      </c>
      <c r="E6" s="6">
        <v>15.863336</v>
      </c>
    </row>
    <row r="7" ht="26.1" customHeight="1" spans="1:5">
      <c r="A7" s="12" t="s">
        <v>185</v>
      </c>
      <c r="B7" s="12" t="s">
        <v>186</v>
      </c>
      <c r="C7" s="13">
        <v>215.716548</v>
      </c>
      <c r="D7" s="6">
        <v>215.716548</v>
      </c>
      <c r="E7" s="6"/>
    </row>
    <row r="8" ht="26.1" customHeight="1" spans="1:5">
      <c r="A8" s="14" t="s">
        <v>187</v>
      </c>
      <c r="B8" s="14" t="s">
        <v>188</v>
      </c>
      <c r="C8" s="15">
        <v>15.16792</v>
      </c>
      <c r="D8" s="7">
        <v>15.16792</v>
      </c>
      <c r="E8" s="7"/>
    </row>
    <row r="9" ht="26.1" customHeight="1" spans="1:5">
      <c r="A9" s="14" t="s">
        <v>189</v>
      </c>
      <c r="B9" s="14" t="s">
        <v>190</v>
      </c>
      <c r="C9" s="15">
        <v>0.636987</v>
      </c>
      <c r="D9" s="7">
        <v>0.636987</v>
      </c>
      <c r="E9" s="7"/>
    </row>
    <row r="10" ht="26.1" customHeight="1" spans="1:5">
      <c r="A10" s="14" t="s">
        <v>191</v>
      </c>
      <c r="B10" s="14" t="s">
        <v>192</v>
      </c>
      <c r="C10" s="15">
        <v>5.459796</v>
      </c>
      <c r="D10" s="7">
        <v>5.459796</v>
      </c>
      <c r="E10" s="7"/>
    </row>
    <row r="11" ht="26.1" customHeight="1" spans="1:5">
      <c r="A11" s="14" t="s">
        <v>193</v>
      </c>
      <c r="B11" s="14" t="s">
        <v>194</v>
      </c>
      <c r="C11" s="15">
        <v>1.819932</v>
      </c>
      <c r="D11" s="7">
        <v>1.819932</v>
      </c>
      <c r="E11" s="7"/>
    </row>
    <row r="12" ht="26.1" customHeight="1" spans="1:5">
      <c r="A12" s="14" t="s">
        <v>195</v>
      </c>
      <c r="B12" s="14" t="s">
        <v>196</v>
      </c>
      <c r="C12" s="15">
        <v>71.339291</v>
      </c>
      <c r="D12" s="7">
        <v>71.339291</v>
      </c>
      <c r="E12" s="7"/>
    </row>
    <row r="13" ht="26.1" customHeight="1" spans="1:5">
      <c r="A13" s="14" t="s">
        <v>197</v>
      </c>
      <c r="B13" s="14" t="s">
        <v>198</v>
      </c>
      <c r="C13" s="15">
        <v>35.11405</v>
      </c>
      <c r="D13" s="7">
        <v>35.11405</v>
      </c>
      <c r="E13" s="7"/>
    </row>
    <row r="14" ht="26.1" customHeight="1" spans="1:5">
      <c r="A14" s="14" t="s">
        <v>199</v>
      </c>
      <c r="B14" s="14" t="s">
        <v>200</v>
      </c>
      <c r="C14" s="15">
        <v>28.6211</v>
      </c>
      <c r="D14" s="7">
        <v>28.6211</v>
      </c>
      <c r="E14" s="7"/>
    </row>
    <row r="15" ht="26.1" customHeight="1" spans="1:5">
      <c r="A15" s="14" t="s">
        <v>201</v>
      </c>
      <c r="B15" s="14" t="s">
        <v>202</v>
      </c>
      <c r="C15" s="15">
        <v>45.6348</v>
      </c>
      <c r="D15" s="7">
        <v>45.6348</v>
      </c>
      <c r="E15" s="7"/>
    </row>
    <row r="16" ht="26.1" customHeight="1" spans="1:5">
      <c r="A16" s="14" t="s">
        <v>203</v>
      </c>
      <c r="B16" s="14" t="s">
        <v>114</v>
      </c>
      <c r="C16" s="15">
        <v>11.922672</v>
      </c>
      <c r="D16" s="7">
        <v>11.922672</v>
      </c>
      <c r="E16" s="7"/>
    </row>
    <row r="17" ht="26.1" customHeight="1" spans="1:5">
      <c r="A17" s="12" t="s">
        <v>204</v>
      </c>
      <c r="B17" s="12" t="s">
        <v>205</v>
      </c>
      <c r="C17" s="13">
        <v>3.469772</v>
      </c>
      <c r="D17" s="6">
        <v>3.469772</v>
      </c>
      <c r="E17" s="6"/>
    </row>
    <row r="18" ht="26.1" customHeight="1" spans="1:5">
      <c r="A18" s="14" t="s">
        <v>206</v>
      </c>
      <c r="B18" s="14" t="s">
        <v>207</v>
      </c>
      <c r="C18" s="15">
        <v>3.169772</v>
      </c>
      <c r="D18" s="7">
        <v>3.169772</v>
      </c>
      <c r="E18" s="7"/>
    </row>
    <row r="19" ht="26.1" customHeight="1" spans="1:5">
      <c r="A19" s="14" t="s">
        <v>208</v>
      </c>
      <c r="B19" s="14" t="s">
        <v>209</v>
      </c>
      <c r="C19" s="15">
        <v>0.3</v>
      </c>
      <c r="D19" s="7">
        <v>0.3</v>
      </c>
      <c r="E19" s="7"/>
    </row>
    <row r="20" ht="26.1" customHeight="1" spans="1:5">
      <c r="A20" s="12" t="s">
        <v>210</v>
      </c>
      <c r="B20" s="12" t="s">
        <v>211</v>
      </c>
      <c r="C20" s="13">
        <v>15.863336</v>
      </c>
      <c r="D20" s="6"/>
      <c r="E20" s="6">
        <v>15.863336</v>
      </c>
    </row>
    <row r="21" ht="26.1" customHeight="1" spans="1:5">
      <c r="A21" s="14" t="s">
        <v>212</v>
      </c>
      <c r="B21" s="14" t="s">
        <v>213</v>
      </c>
      <c r="C21" s="15">
        <v>0.9</v>
      </c>
      <c r="D21" s="7"/>
      <c r="E21" s="7">
        <v>0.9</v>
      </c>
    </row>
    <row r="22" ht="26.1" customHeight="1" spans="1:5">
      <c r="A22" s="14" t="s">
        <v>214</v>
      </c>
      <c r="B22" s="14" t="s">
        <v>215</v>
      </c>
      <c r="C22" s="15">
        <v>1</v>
      </c>
      <c r="D22" s="7"/>
      <c r="E22" s="7">
        <v>1</v>
      </c>
    </row>
    <row r="23" ht="26.1" customHeight="1" spans="1:5">
      <c r="A23" s="14" t="s">
        <v>216</v>
      </c>
      <c r="B23" s="14" t="s">
        <v>217</v>
      </c>
      <c r="C23" s="15">
        <v>2.423336</v>
      </c>
      <c r="D23" s="7"/>
      <c r="E23" s="7">
        <v>2.423336</v>
      </c>
    </row>
    <row r="24" ht="26.1" customHeight="1" spans="1:5">
      <c r="A24" s="14" t="s">
        <v>218</v>
      </c>
      <c r="B24" s="14" t="s">
        <v>219</v>
      </c>
      <c r="C24" s="15">
        <v>0.06</v>
      </c>
      <c r="D24" s="7"/>
      <c r="E24" s="7">
        <v>0.06</v>
      </c>
    </row>
    <row r="25" ht="26.1" customHeight="1" spans="1:5">
      <c r="A25" s="14" t="s">
        <v>220</v>
      </c>
      <c r="B25" s="14" t="s">
        <v>221</v>
      </c>
      <c r="C25" s="15">
        <v>0.2</v>
      </c>
      <c r="D25" s="7"/>
      <c r="E25" s="7">
        <v>0.2</v>
      </c>
    </row>
    <row r="26" ht="26.1" customHeight="1" spans="1:5">
      <c r="A26" s="14" t="s">
        <v>222</v>
      </c>
      <c r="B26" s="14" t="s">
        <v>223</v>
      </c>
      <c r="C26" s="15">
        <v>0.1425</v>
      </c>
      <c r="D26" s="7"/>
      <c r="E26" s="7">
        <v>0.1425</v>
      </c>
    </row>
    <row r="27" ht="26.1" customHeight="1" spans="1:5">
      <c r="A27" s="14" t="s">
        <v>224</v>
      </c>
      <c r="B27" s="14" t="s">
        <v>225</v>
      </c>
      <c r="C27" s="15">
        <v>1.2975</v>
      </c>
      <c r="D27" s="7"/>
      <c r="E27" s="7">
        <v>1.2975</v>
      </c>
    </row>
    <row r="28" ht="26.1" customHeight="1" spans="1:5">
      <c r="A28" s="14" t="s">
        <v>226</v>
      </c>
      <c r="B28" s="14" t="s">
        <v>227</v>
      </c>
      <c r="C28" s="15">
        <v>0.9</v>
      </c>
      <c r="D28" s="7"/>
      <c r="E28" s="7">
        <v>0.9</v>
      </c>
    </row>
    <row r="29" ht="26.1" customHeight="1" spans="1:5">
      <c r="A29" s="14" t="s">
        <v>228</v>
      </c>
      <c r="B29" s="14" t="s">
        <v>229</v>
      </c>
      <c r="C29" s="15">
        <v>8.94</v>
      </c>
      <c r="D29" s="7"/>
      <c r="E29" s="7">
        <v>8.94</v>
      </c>
    </row>
    <row r="30" ht="16.35" customHeight="1" spans="1:5">
      <c r="A30" s="1"/>
      <c r="B30" s="1"/>
      <c r="C30" s="1"/>
      <c r="D30" s="1"/>
      <c r="E30" s="1"/>
    </row>
    <row r="31" ht="16.35" customHeight="1" spans="1:5">
      <c r="A31" s="1"/>
      <c r="B31" s="1"/>
      <c r="C31" s="1"/>
      <c r="D31" s="1"/>
      <c r="E31" s="1"/>
    </row>
  </sheetData>
  <mergeCells count="5">
    <mergeCell ref="A2:E2"/>
    <mergeCell ref="A3:B3"/>
    <mergeCell ref="A4:B4"/>
    <mergeCell ref="C4:E4"/>
    <mergeCell ref="A31:E3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西与。</cp:lastModifiedBy>
  <dcterms:created xsi:type="dcterms:W3CDTF">2025-02-06T10:34:00Z</dcterms:created>
  <cp:lastPrinted>2025-02-06T11:06:00Z</cp:lastPrinted>
  <dcterms:modified xsi:type="dcterms:W3CDTF">2026-02-06T03:50:24Z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23DC1F477F8560E398627969BB44BD99_42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